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874" activeTab="5"/>
  </bookViews>
  <sheets>
    <sheet name="【記載例】特定施設入居者生活介護" sheetId="10" r:id="rId1"/>
    <sheet name="【記載例】シフト記号表" sheetId="15" r:id="rId2"/>
    <sheet name="特定施設入居者生活介護" sheetId="13" r:id="rId3"/>
    <sheet name="シフト記号表" sheetId="12" r:id="rId4"/>
    <sheet name="記入方法" sheetId="14" r:id="rId5"/>
    <sheet name="プルダウン・リスト" sheetId="3" r:id="rId6"/>
  </sheets>
  <definedNames>
    <definedName name="_xlnm.Print_Area" localSheetId="1">【記載例】シフト記号表!$A$1:$Y$44</definedName>
    <definedName name="_xlnm.Print_Area" localSheetId="0">【記載例】特定施設入居者生活介護!$A$1:$BN$147</definedName>
    <definedName name="_xlnm.Print_Area" localSheetId="3">シフト記号表!$A$1:$Y$44</definedName>
    <definedName name="_xlnm.Print_Area" localSheetId="4">記入方法!$A$1:$R$84</definedName>
    <definedName name="_xlnm.Print_Area" localSheetId="2">特定施設入居者生活介護!$A$1:$BN$147</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3" l="1"/>
  <c r="AA136" i="13"/>
  <c r="AQ136" i="10"/>
  <c r="AA136" i="10"/>
  <c r="AN136" i="10" l="1"/>
  <c r="AL136" i="10"/>
  <c r="AI136" i="10"/>
  <c r="AG136" i="10"/>
  <c r="S136" i="10"/>
  <c r="Q136" i="10"/>
  <c r="X136" i="10"/>
  <c r="V136" i="10"/>
  <c r="AN136" i="13"/>
  <c r="AL136" i="13"/>
  <c r="S136" i="13"/>
  <c r="AI136" i="13"/>
  <c r="AG136" i="13"/>
  <c r="X136" i="13"/>
  <c r="V136" i="13"/>
  <c r="BF14" i="13" l="1"/>
  <c r="BF14" i="10"/>
  <c r="BF126" i="13" l="1"/>
  <c r="BH126" i="13" s="1"/>
  <c r="BF125" i="13"/>
  <c r="BH125" i="13" s="1"/>
  <c r="BF123" i="13"/>
  <c r="BH123" i="13" s="1"/>
  <c r="BF122" i="13"/>
  <c r="BH122" i="13" s="1"/>
  <c r="BF120" i="13"/>
  <c r="BH120" i="13" s="1"/>
  <c r="BF119" i="13"/>
  <c r="BH119" i="13" s="1"/>
  <c r="BF117" i="13"/>
  <c r="BH117" i="13" s="1"/>
  <c r="BF116" i="13"/>
  <c r="BH116" i="13" s="1"/>
  <c r="BF114" i="13"/>
  <c r="BH114" i="13" s="1"/>
  <c r="BF113" i="13"/>
  <c r="BH113" i="13" s="1"/>
  <c r="BF111" i="13"/>
  <c r="BH111" i="13" s="1"/>
  <c r="BF110" i="13"/>
  <c r="BH110" i="13" s="1"/>
  <c r="BF108" i="13"/>
  <c r="BH108" i="13" s="1"/>
  <c r="BF107" i="13"/>
  <c r="BH107" i="13" s="1"/>
  <c r="BF105" i="13"/>
  <c r="BH105" i="13" s="1"/>
  <c r="BF104" i="13"/>
  <c r="BH104" i="13" s="1"/>
  <c r="BF102" i="13"/>
  <c r="BH102" i="13" s="1"/>
  <c r="BF101" i="13"/>
  <c r="BH101" i="13" s="1"/>
  <c r="BF99" i="13"/>
  <c r="BH99" i="13" s="1"/>
  <c r="BF98" i="13"/>
  <c r="BH98" i="13" s="1"/>
  <c r="BF96" i="13"/>
  <c r="BH96" i="13" s="1"/>
  <c r="BF95" i="13"/>
  <c r="BH95" i="13" s="1"/>
  <c r="BF93" i="13"/>
  <c r="BH93" i="13" s="1"/>
  <c r="BF92" i="13"/>
  <c r="BH92" i="13" s="1"/>
  <c r="BF90" i="13"/>
  <c r="BH90" i="13" s="1"/>
  <c r="BF89" i="13"/>
  <c r="BH89" i="13" s="1"/>
  <c r="BF87" i="13"/>
  <c r="BH87" i="13" s="1"/>
  <c r="BF86" i="13"/>
  <c r="BH86" i="13" s="1"/>
  <c r="BF84" i="13"/>
  <c r="BH84" i="13" s="1"/>
  <c r="BF83" i="13"/>
  <c r="BH83" i="13" s="1"/>
  <c r="BF81" i="13"/>
  <c r="BH81" i="13" s="1"/>
  <c r="BF80" i="13"/>
  <c r="BH80" i="13" s="1"/>
  <c r="BF78" i="13"/>
  <c r="BH78" i="13" s="1"/>
  <c r="BF77" i="13"/>
  <c r="BH77" i="13" s="1"/>
  <c r="BF75" i="13"/>
  <c r="BH75" i="13" s="1"/>
  <c r="BF74" i="13"/>
  <c r="BH74" i="13" s="1"/>
  <c r="BF72" i="13"/>
  <c r="BH72" i="13" s="1"/>
  <c r="BF71" i="13"/>
  <c r="BH71" i="13" s="1"/>
  <c r="BF69" i="13"/>
  <c r="BH69" i="13" s="1"/>
  <c r="BF68" i="13"/>
  <c r="BH68" i="13" s="1"/>
  <c r="BF66" i="13"/>
  <c r="BH66" i="13" s="1"/>
  <c r="BF65" i="13"/>
  <c r="BH65" i="13" s="1"/>
  <c r="BF63" i="13"/>
  <c r="BH63" i="13" s="1"/>
  <c r="BF62" i="13"/>
  <c r="BH62" i="13" s="1"/>
  <c r="BF60" i="13"/>
  <c r="BH60" i="13" s="1"/>
  <c r="BF59" i="13"/>
  <c r="BH59" i="13" s="1"/>
  <c r="BF57" i="13"/>
  <c r="BH57" i="13" s="1"/>
  <c r="BF56" i="13"/>
  <c r="BH56" i="13" s="1"/>
  <c r="BF54" i="13"/>
  <c r="BH54" i="13" s="1"/>
  <c r="BF53" i="13"/>
  <c r="BH53" i="13" s="1"/>
  <c r="BF51" i="13"/>
  <c r="BH51" i="13" s="1"/>
  <c r="BF50" i="13"/>
  <c r="BH50" i="13" s="1"/>
  <c r="BF48" i="13"/>
  <c r="BH48" i="13" s="1"/>
  <c r="BF47" i="13"/>
  <c r="BH47" i="13" s="1"/>
  <c r="BF45" i="13"/>
  <c r="BH45" i="13" s="1"/>
  <c r="BF44" i="13"/>
  <c r="BH44" i="13" s="1"/>
  <c r="BF42" i="13"/>
  <c r="BH42" i="13" s="1"/>
  <c r="BF41" i="13"/>
  <c r="BH41" i="13" s="1"/>
  <c r="BF39" i="13"/>
  <c r="BH39" i="13" s="1"/>
  <c r="BF38" i="13"/>
  <c r="BH38" i="13" s="1"/>
  <c r="BF36" i="13"/>
  <c r="BH36" i="13" s="1"/>
  <c r="BF35" i="13"/>
  <c r="BH35" i="13" s="1"/>
  <c r="BF33" i="13"/>
  <c r="BH33" i="13" s="1"/>
  <c r="BF32" i="13"/>
  <c r="BH32" i="13" s="1"/>
  <c r="BF30" i="13"/>
  <c r="BH30" i="13" s="1"/>
  <c r="BF29" i="13"/>
  <c r="BH29" i="13" s="1"/>
  <c r="BF27" i="13"/>
  <c r="BH27" i="13" s="1"/>
  <c r="BF26" i="13"/>
  <c r="BH26" i="13" s="1"/>
  <c r="BF24" i="13"/>
  <c r="BH24" i="13" s="1"/>
  <c r="BF23" i="13"/>
  <c r="BH23" i="13" s="1"/>
  <c r="BF21" i="13"/>
  <c r="BH21" i="13" s="1"/>
  <c r="BF20" i="13"/>
  <c r="BH20" i="13" s="1"/>
  <c r="BF126" i="10"/>
  <c r="BH126" i="10" s="1"/>
  <c r="BF125" i="10"/>
  <c r="BH125" i="10" s="1"/>
  <c r="BF123" i="10"/>
  <c r="BH123" i="10" s="1"/>
  <c r="BF122" i="10"/>
  <c r="BH122" i="10" s="1"/>
  <c r="BF120" i="10"/>
  <c r="BH120" i="10" s="1"/>
  <c r="BF119" i="10"/>
  <c r="BH119" i="10" s="1"/>
  <c r="BF117" i="10"/>
  <c r="BH117" i="10" s="1"/>
  <c r="BF116" i="10"/>
  <c r="BH116" i="10" s="1"/>
  <c r="BF114" i="10"/>
  <c r="BH114" i="10" s="1"/>
  <c r="BF113" i="10"/>
  <c r="BH113" i="10" s="1"/>
  <c r="BF111" i="10"/>
  <c r="BH111" i="10" s="1"/>
  <c r="BF110" i="10"/>
  <c r="BH110" i="10" s="1"/>
  <c r="BF108" i="10"/>
  <c r="BH108" i="10" s="1"/>
  <c r="BF107" i="10"/>
  <c r="BH107" i="10" s="1"/>
  <c r="BF105" i="10"/>
  <c r="BH105" i="10" s="1"/>
  <c r="BF104" i="10"/>
  <c r="BH104" i="10" s="1"/>
  <c r="BF102" i="10"/>
  <c r="BH102" i="10" s="1"/>
  <c r="BF101" i="10"/>
  <c r="BH101" i="10" s="1"/>
  <c r="BF99" i="10"/>
  <c r="BH99" i="10" s="1"/>
  <c r="BF98" i="10"/>
  <c r="BH98" i="10" s="1"/>
  <c r="BF96" i="10"/>
  <c r="BH96" i="10" s="1"/>
  <c r="BF95" i="10"/>
  <c r="BH95" i="10" s="1"/>
  <c r="BF93" i="10"/>
  <c r="BH93" i="10" s="1"/>
  <c r="BF92" i="10"/>
  <c r="BH92" i="10" s="1"/>
  <c r="BF90" i="10"/>
  <c r="BH90" i="10" s="1"/>
  <c r="BF89" i="10"/>
  <c r="BH89" i="10" s="1"/>
  <c r="BF87" i="10"/>
  <c r="BH87" i="10" s="1"/>
  <c r="BF86" i="10"/>
  <c r="BH86" i="10" s="1"/>
  <c r="BF84" i="10"/>
  <c r="BH84" i="10" s="1"/>
  <c r="BF83" i="10"/>
  <c r="BH83" i="10" s="1"/>
  <c r="BF81" i="10"/>
  <c r="BH81" i="10" s="1"/>
  <c r="BF80" i="10"/>
  <c r="BH80" i="10" s="1"/>
  <c r="BF78" i="10"/>
  <c r="BH78" i="10" s="1"/>
  <c r="BF77" i="10"/>
  <c r="BH77" i="10" s="1"/>
  <c r="BF75" i="10"/>
  <c r="BH75" i="10" s="1"/>
  <c r="BF74" i="10"/>
  <c r="BH74" i="10" s="1"/>
  <c r="BF72" i="10"/>
  <c r="BH72" i="10" s="1"/>
  <c r="BF71" i="10"/>
  <c r="BH71" i="10" s="1"/>
  <c r="BH69" i="10"/>
  <c r="BF69" i="10"/>
  <c r="BF68" i="10"/>
  <c r="BH68" i="10" s="1"/>
  <c r="BF66" i="10"/>
  <c r="BH66" i="10" s="1"/>
  <c r="BF65" i="10"/>
  <c r="BH65" i="10" s="1"/>
  <c r="BF63" i="10"/>
  <c r="BH63" i="10" s="1"/>
  <c r="BF62" i="10"/>
  <c r="BH62" i="10" s="1"/>
  <c r="BF60" i="10"/>
  <c r="BH60" i="10" s="1"/>
  <c r="BF59" i="10"/>
  <c r="BH59" i="10" s="1"/>
  <c r="BF57" i="10"/>
  <c r="BH57" i="10" s="1"/>
  <c r="BF56" i="10"/>
  <c r="BH56" i="10" s="1"/>
  <c r="BF54" i="10"/>
  <c r="BH54" i="10" s="1"/>
  <c r="BF53" i="10"/>
  <c r="BH53" i="10" s="1"/>
  <c r="BF51" i="10"/>
  <c r="BH51" i="10" s="1"/>
  <c r="BF50" i="10"/>
  <c r="BH50" i="10" s="1"/>
  <c r="BF48" i="10"/>
  <c r="BH48" i="10" s="1"/>
  <c r="BF47" i="10"/>
  <c r="BH47" i="10" s="1"/>
  <c r="BF45" i="10"/>
  <c r="BH45" i="10" s="1"/>
  <c r="BF44" i="10"/>
  <c r="BH44" i="10" s="1"/>
  <c r="BF42" i="10"/>
  <c r="BH42" i="10" s="1"/>
  <c r="BF41" i="10"/>
  <c r="BH41" i="10" s="1"/>
  <c r="BF39" i="10"/>
  <c r="BH39" i="10" s="1"/>
  <c r="BF38" i="10"/>
  <c r="BH38" i="10" s="1"/>
  <c r="BF36" i="10"/>
  <c r="BH36" i="10" s="1"/>
  <c r="BF35" i="10"/>
  <c r="BH35" i="10" s="1"/>
  <c r="BF33" i="10"/>
  <c r="BH33" i="10" s="1"/>
  <c r="BF32" i="10"/>
  <c r="BH32" i="10" s="1"/>
  <c r="BF30" i="10"/>
  <c r="BH30" i="10" s="1"/>
  <c r="BF29" i="10"/>
  <c r="BH29" i="10" s="1"/>
  <c r="BH27" i="10"/>
  <c r="BF27" i="10"/>
  <c r="BF26" i="10"/>
  <c r="BH26" i="10" s="1"/>
  <c r="AI135" i="13" l="1"/>
  <c r="AG135" i="13"/>
  <c r="S135" i="13"/>
  <c r="Q135" i="13"/>
  <c r="AI134" i="13"/>
  <c r="AE141" i="13" s="1"/>
  <c r="AO141" i="13" s="1"/>
  <c r="AG134" i="13"/>
  <c r="S134" i="13"/>
  <c r="O141" i="13" s="1"/>
  <c r="Y141" i="13" s="1"/>
  <c r="Q134" i="13"/>
  <c r="AI133" i="13"/>
  <c r="AG133" i="13"/>
  <c r="S133" i="13"/>
  <c r="Q133" i="13"/>
  <c r="AI132" i="13"/>
  <c r="AG132" i="13"/>
  <c r="S132" i="13"/>
  <c r="Q132" i="13"/>
  <c r="Q136" i="13" s="1"/>
  <c r="AJ141" i="13"/>
  <c r="T141" i="13"/>
  <c r="AJ140" i="13"/>
  <c r="AE140" i="13"/>
  <c r="T140" i="13"/>
  <c r="O140" i="13"/>
  <c r="AJ141" i="10"/>
  <c r="AJ140" i="10"/>
  <c r="AE140" i="10"/>
  <c r="T141" i="10"/>
  <c r="T140" i="10"/>
  <c r="O140" i="10"/>
  <c r="AW39" i="10" l="1"/>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U21" i="15"/>
  <c r="S21" i="15"/>
  <c r="Q21" i="15"/>
  <c r="W21" i="15" s="1"/>
  <c r="Y21" i="15" s="1"/>
  <c r="K21" i="15"/>
  <c r="U20" i="15"/>
  <c r="S20" i="15"/>
  <c r="Q20" i="15"/>
  <c r="W20" i="15" s="1"/>
  <c r="Y20" i="15" s="1"/>
  <c r="K20" i="15"/>
  <c r="U19" i="15"/>
  <c r="S19" i="15"/>
  <c r="Q19" i="15"/>
  <c r="W19" i="15" s="1"/>
  <c r="Y19" i="15" s="1"/>
  <c r="K19" i="15"/>
  <c r="U18" i="15"/>
  <c r="S18" i="15"/>
  <c r="Q18" i="15"/>
  <c r="W18" i="15" s="1"/>
  <c r="Y18" i="15" s="1"/>
  <c r="K18" i="15"/>
  <c r="U17" i="15"/>
  <c r="S17" i="15"/>
  <c r="Q17" i="15"/>
  <c r="W17" i="15" s="1"/>
  <c r="Y17" i="15" s="1"/>
  <c r="K17" i="15"/>
  <c r="K16" i="15"/>
  <c r="U15" i="15"/>
  <c r="K15" i="15"/>
  <c r="U14" i="15"/>
  <c r="K14" i="15"/>
  <c r="U13" i="15"/>
  <c r="K13" i="15"/>
  <c r="U12" i="15"/>
  <c r="K12" i="15"/>
  <c r="K11" i="15"/>
  <c r="U10" i="15"/>
  <c r="K10" i="15"/>
  <c r="U9" i="15"/>
  <c r="K9" i="15"/>
  <c r="U8"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M39" i="15" l="1"/>
  <c r="M41" i="15"/>
  <c r="M43" i="15"/>
  <c r="M45" i="15"/>
  <c r="M47" i="15"/>
  <c r="M9" i="15"/>
  <c r="M11" i="15"/>
  <c r="M13" i="15"/>
  <c r="Q13" i="15" s="1"/>
  <c r="W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M18" i="15"/>
  <c r="O13" i="15"/>
  <c r="S13" i="15" s="1"/>
  <c r="O45" i="15"/>
  <c r="S45" i="15" s="1"/>
  <c r="O21" i="15"/>
  <c r="O17" i="15"/>
  <c r="O11" i="15"/>
  <c r="S11" i="15" s="1"/>
  <c r="O43" i="15"/>
  <c r="M20" i="15"/>
  <c r="M16" i="15"/>
  <c r="Q16" i="15" s="1"/>
  <c r="O9" i="15"/>
  <c r="S9" i="15" s="1"/>
  <c r="O41" i="15"/>
  <c r="W44" i="15"/>
  <c r="Y44" i="15" s="1"/>
  <c r="W16" i="15"/>
  <c r="Y16" i="15" s="1"/>
  <c r="Q12" i="15"/>
  <c r="W12" i="15" s="1"/>
  <c r="Q15" i="15"/>
  <c r="W15" i="15" s="1"/>
  <c r="Y15"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U47" i="12"/>
  <c r="S47" i="12"/>
  <c r="K47" i="12"/>
  <c r="U46" i="12"/>
  <c r="S46" i="12"/>
  <c r="U45" i="12"/>
  <c r="S45" i="12"/>
  <c r="K45" i="12"/>
  <c r="U44" i="12"/>
  <c r="S44" i="12"/>
  <c r="Q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U21" i="12"/>
  <c r="S21" i="12"/>
  <c r="Q21" i="12"/>
  <c r="W21" i="12" s="1"/>
  <c r="Y21" i="12" s="1"/>
  <c r="K21" i="12"/>
  <c r="U20" i="12"/>
  <c r="S20" i="12"/>
  <c r="Q20" i="12"/>
  <c r="W20" i="12" s="1"/>
  <c r="Y20" i="12" s="1"/>
  <c r="K20" i="12"/>
  <c r="U19" i="12"/>
  <c r="S19" i="12"/>
  <c r="Q19" i="12"/>
  <c r="W19" i="12" s="1"/>
  <c r="Y19" i="12" s="1"/>
  <c r="K19" i="12"/>
  <c r="U18" i="12"/>
  <c r="S18" i="12"/>
  <c r="Q18" i="12"/>
  <c r="W18" i="12" s="1"/>
  <c r="Y18" i="12" s="1"/>
  <c r="K18" i="12"/>
  <c r="U17" i="12"/>
  <c r="S17" i="12"/>
  <c r="Q17" i="12"/>
  <c r="W17" i="12" s="1"/>
  <c r="Y17" i="12" s="1"/>
  <c r="K17" i="12"/>
  <c r="S16" i="12"/>
  <c r="Q16" i="12"/>
  <c r="K16" i="12"/>
  <c r="U15" i="12"/>
  <c r="S15" i="12"/>
  <c r="K15" i="12"/>
  <c r="U14" i="12"/>
  <c r="S14" i="12"/>
  <c r="Q14" i="12"/>
  <c r="W14" i="12" s="1"/>
  <c r="Y14" i="12" s="1"/>
  <c r="K14" i="12"/>
  <c r="U13" i="12"/>
  <c r="S13" i="12"/>
  <c r="K13" i="12"/>
  <c r="U12" i="12"/>
  <c r="S12" i="12"/>
  <c r="K12" i="12"/>
  <c r="K11" i="12"/>
  <c r="U10" i="12"/>
  <c r="S10" i="12"/>
  <c r="K10" i="12"/>
  <c r="U9" i="12"/>
  <c r="K9" i="12"/>
  <c r="U8" i="12"/>
  <c r="S8" i="12"/>
  <c r="K8" i="12"/>
  <c r="Y8" i="15" l="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Y45" i="15" s="1"/>
  <c r="Q11" i="15"/>
  <c r="W11" i="15" s="1"/>
  <c r="Y13" i="15"/>
  <c r="AV29" i="10"/>
  <c r="AN29" i="10"/>
  <c r="AJ29" i="10"/>
  <c r="AF29" i="10"/>
  <c r="AB29" i="10"/>
  <c r="AU29" i="10"/>
  <c r="AQ29" i="10"/>
  <c r="AM29" i="10"/>
  <c r="AI29" i="10"/>
  <c r="AA29" i="10"/>
  <c r="BB29" i="10"/>
  <c r="AX29" i="10"/>
  <c r="AT29" i="10"/>
  <c r="AP29" i="10"/>
  <c r="AH29" i="10"/>
  <c r="BA29" i="10"/>
  <c r="AW29" i="10"/>
  <c r="AO29" i="10"/>
  <c r="AG29" i="10"/>
  <c r="AC29" i="10"/>
  <c r="Q9" i="15"/>
  <c r="W9" i="15" s="1"/>
  <c r="Y12" i="15"/>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Y11" i="12" s="1"/>
  <c r="S9" i="12"/>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Y9" i="15" l="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Y11" i="15"/>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Y46" i="15" s="1"/>
  <c r="W9" i="12"/>
  <c r="Y9" i="12" s="1"/>
  <c r="W46" i="12"/>
  <c r="Y46" i="12" s="1"/>
  <c r="AG133" i="10"/>
  <c r="AI135" i="10"/>
  <c r="Q135" i="10"/>
  <c r="S134" i="10"/>
  <c r="Q134" i="10"/>
  <c r="S135" i="10"/>
  <c r="O146" i="10"/>
  <c r="AW102" i="10" l="1"/>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23" i="10" l="1"/>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T146" i="10" l="1"/>
  <c r="Y146" i="10" s="1"/>
  <c r="AU132" i="10" s="1"/>
  <c r="BF20" i="10" l="1"/>
  <c r="BH20" i="10" s="1"/>
  <c r="BF23" i="10"/>
  <c r="BH23" i="10" s="1"/>
  <c r="BF21" i="10" l="1"/>
  <c r="BH21" i="10" s="1"/>
  <c r="BF24" i="10"/>
  <c r="BH24" i="10" s="1"/>
  <c r="Q133" i="10"/>
  <c r="AI133" i="10"/>
  <c r="S133" i="10"/>
  <c r="S132" i="10" l="1"/>
  <c r="Q132" i="10"/>
  <c r="AI132" i="10"/>
  <c r="AG132" i="10"/>
  <c r="AI134" i="10"/>
  <c r="AG134" i="10"/>
  <c r="AE141" i="10" l="1"/>
  <c r="AO141" i="10" s="1"/>
  <c r="AJ146" i="10" s="1"/>
  <c r="AO146" i="10" s="1"/>
  <c r="AZ132" i="10" s="1"/>
  <c r="BE132" i="10" s="1"/>
</calcChain>
</file>

<file path=xl/sharedStrings.xml><?xml version="1.0" encoding="utf-8"?>
<sst xmlns="http://schemas.openxmlformats.org/spreadsheetml/2006/main" count="2430" uniqueCount="298">
  <si>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</si>
  <si>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</si>
  <si>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</si>
  <si>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</si>
  <si>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</si>
  <si>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</si>
  <si>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</si>
  <si>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</si>
  <si>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</si>
  <si>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</si>
  <si>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</si>
  <si>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</si>
  <si>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</si>
  <si>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</si>
  <si>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</si>
  <si>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</si>
  <si>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</si>
  <si>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</si>
  <si>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8"/>
  </si>
  <si>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</si>
  <si>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</si>
  <si>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</si>
  <si>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</si>
  <si>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</si>
  <si>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</si>
  <si>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</si>
  <si>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</si>
  <si>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</si>
  <si>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</si>
  <si>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</si>
  <si>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</si>
  <si>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</si>
  <si>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</si>
  <si>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</si>
  <si>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</si>
  <si>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</si>
  <si>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</si>
  <si>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</si>
  <si>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</si>
  <si>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</si>
  <si>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</si>
  <si>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</si>
  <si>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</si>
  <si>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</si>
  <si>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</si>
  <si>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</si>
  <si>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</si>
  <si>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</si>
  <si>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</si>
  <si>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</si>
  <si>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</si>
  <si>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</si>
  <si>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</si>
  <si>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</si>
  <si>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</si>
  <si>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</si>
  <si>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</si>
  <si>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</si>
  <si>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</si>
  <si>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</si>
  <si>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</si>
  <si>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</si>
  <si>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</si>
  <si>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</si>
  <si>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</si>
  <si>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</si>
  <si>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</si>
  <si>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</si>
  <si>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</si>
  <si>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</si>
  <si>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</si>
  <si>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</si>
  <si>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</si>
  <si>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</si>
  <si>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</si>
  <si>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</si>
  <si>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</si>
  <si>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</si>
  <si>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</si>
  <si>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</si>
  <si>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</si>
  <si>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</si>
  <si>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</si>
  <si>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</si>
  <si>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</si>
  <si>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</si>
  <si>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</si>
  <si>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</si>
  <si>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</si>
  <si>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</si>
  <si>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</si>
  <si>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</si>
  <si>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</si>
  <si>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</si>
  <si>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</si>
  <si>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</si>
  <si>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</si>
  <si>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</si>
  <si>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</si>
  <si>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</si>
  <si>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</si>
  <si>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</si>
  <si>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</si>
  <si>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</si>
  <si>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</si>
  <si>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</si>
  <si>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</si>
  <si>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</si>
  <si>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</si>
  <si>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</si>
  <si>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</si>
  <si>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</si>
  <si>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</si>
  <si>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</si>
  <si>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</si>
  <si>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</si>
  <si>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</si>
  <si>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</si>
  <si>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</si>
  <si>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</si>
  <si>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</si>
  <si>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</si>
  <si>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</si>
  <si>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</si>
  <si>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</si>
  <si>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</si>
  <si>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</si>
  <si>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8"/>
  </si>
  <si>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</si>
  <si>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</si>
  <si>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</si>
  <si>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</si>
  <si>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</si>
  <si>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</si>
  <si>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</si>
  <si>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</si>
  <si>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</si>
  <si>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</si>
  <si>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</si>
  <si>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</si>
  <si>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</si>
  <si>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</si>
  <si>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</si>
  <si>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</si>
  <si>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</si>
  <si>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</si>
  <si>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</si>
  <si>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</si>
  <si>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</si>
  <si>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</si>
  <si>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</si>
  <si>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</si>
  <si>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</si>
  <si>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</si>
  <si>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</si>
  <si>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</si>
  <si>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</si>
  <si>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</si>
  <si>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</si>
  <si>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</si>
  <si>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</si>
  <si>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</si>
  <si>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</si>
  <si>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</si>
  <si>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</si>
  <si>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</si>
  <si>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</si>
  <si>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</si>
  <si>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</si>
  <si>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</si>
  <si>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</si>
  <si>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</si>
  <si>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</si>
  <si>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</si>
  <si>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</si>
  <si>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</si>
  <si>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</si>
  <si>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</si>
  <si>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</si>
  <si>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</si>
  <si>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</si>
  <si>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</si>
  <si>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</si>
  <si>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</si>
  <si>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</si>
  <si>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</si>
  <si>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</si>
  <si>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</si>
  <si>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</si>
  <si>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</si>
  <si>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</si>
  <si>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</si>
  <si>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</si>
  <si>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</si>
  <si>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</si>
  <si>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</si>
  <si>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</si>
  <si>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</si>
  <si>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</si>
  <si>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</si>
  <si>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</si>
  <si>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</si>
  <si>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</si>
  <si>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</si>
  <si>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</si>
  <si>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</si>
  <si>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</si>
  <si>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</si>
  <si>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</si>
  <si>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</si>
  <si>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</si>
  <si>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</si>
  <si>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</si>
  <si>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</si>
  <si>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</si>
  <si>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</si>
  <si>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</si>
  <si>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</si>
  <si>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</si>
  <si>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</si>
  <si>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</si>
  <si>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</si>
  <si>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</si>
  <si>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</si>
  <si>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</si>
  <si>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f</t>
    <phoneticPr fontId="2"/>
  </si>
  <si>
    <t>e</t>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</si>
  <si>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</si>
  <si>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</si>
  <si>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</si>
  <si>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</si>
  <si>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</si>
  <si>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</si>
  <si>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</si>
  <si>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</si>
  <si>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</si>
  <si>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</si>
  <si>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</si>
  <si>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</si>
  <si>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</si>
  <si>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</si>
  <si>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</si>
  <si>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</si>
  <si>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</si>
  <si>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(8)
ユニットリーダー</t>
    <phoneticPr fontId="2"/>
  </si>
  <si>
    <t>(9)
ユニット名</t>
    <rPh sb="8" eb="9">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</si>
  <si>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</si>
  <si>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</si>
  <si>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</si>
  <si>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</si>
  <si>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</si>
  <si>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</si>
  <si>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</si>
  <si>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</si>
  <si>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</si>
  <si>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</si>
  <si>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</si>
  <si>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</si>
  <si>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b</t>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</si>
  <si>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</si>
  <si>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</si>
  <si>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</si>
  <si>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</si>
  <si>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</si>
  <si>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</si>
  <si>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(特定施設入居者生活介護）</t>
    <rPh sb="1" eb="3">
      <t>トクテイ</t>
    </rPh>
    <rPh sb="3" eb="5">
      <t>シセツ</t>
    </rPh>
    <rPh sb="5" eb="8">
      <t>ニュウキョシャ</t>
    </rPh>
    <rPh sb="8" eb="10">
      <t>セイカツ</t>
    </rPh>
    <rPh sb="10" eb="12">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</si>
  <si>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</si>
  <si>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</si>
  <si>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</si>
  <si>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</si>
  <si>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</si>
  <si>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</si>
  <si>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</si>
  <si>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</si>
  <si>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</si>
  <si>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</si>
  <si>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</si>
  <si>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</si>
  <si>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</si>
  <si>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</si>
  <si>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</si>
  <si>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</si>
  <si>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</si>
  <si>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</si>
  <si>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</si>
  <si>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</si>
  <si>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</si>
  <si>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</si>
  <si>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</si>
  <si>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</si>
  <si>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</si>
  <si>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</si>
  <si>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</si>
  <si>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</si>
  <si>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（地-参考様式1-5）</t>
    <phoneticPr fontId="3"/>
  </si>
  <si>
    <r>
      <t xml:space="preserve">(14)
</t>
    </r>
    <r>
      <rPr>
        <sz val="11"/>
        <rFont val="BIZ UDゴシック"/>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</si>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</sst>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6"/>
      <name val="ＭＳ Ｐゴシック"/>
      <family val="3"/>
      <charset val="128"/>
    </font>
    <font>
      <sz val="11"/>
      <color rgb="FF000000"/>
      <name val="游ゴシック"/>
      <family val="3"/>
      <charset val="128"/>
    </font>
    <font>
      <sz val="9"/>
      <color rgb="FF000000"/>
      <name val="游ゴシック"/>
      <family val="3"/>
      <charset val="128"/>
    </font>
    <font>
      <sz val="11"/>
      <color theme="1"/>
      <name val="游ゴシック"/>
      <family val="2"/>
      <charset val="128"/>
      <scheme val="minor"/>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0"/>
      <name val="BIZ UDゴシック"/>
      <family val="3"/>
      <charset val="128"/>
    </font>
    <font>
      <sz val="11"/>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b/>
      <sz val="12"/>
      <color rgb="FFFF0000"/>
      <name val="BIZ UDゴシック"/>
      <family val="3"/>
      <charset val="128"/>
    </font>
    <font>
      <u/>
      <sz val="12"/>
      <name val="BIZ UDゴシック"/>
      <family val="3"/>
      <charset val="128"/>
    </font>
    <font>
      <b/>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2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textRotation="90"/>
    </xf>
    <xf numFmtId="0" fontId="0" fillId="3" borderId="0" xfId="0" applyFill="1">
      <alignment vertical="center"/>
    </xf>
    <xf numFmtId="0" fontId="4" fillId="3" borderId="0" xfId="0" applyFont="1" applyFill="1" applyBorder="1">
      <alignment vertical="center"/>
    </xf>
    <xf numFmtId="0" fontId="0" fillId="3" borderId="0" xfId="0" applyFill="1" applyAlignment="1" applyProtection="1">
      <alignment horizontal="center" vertical="center"/>
    </xf>
    <xf numFmtId="0" fontId="0" fillId="3" borderId="0" xfId="0" applyFill="1" applyProtection="1">
      <alignment vertical="center"/>
    </xf>
    <xf numFmtId="0" fontId="4" fillId="3" borderId="0" xfId="0" applyFont="1" applyFill="1">
      <alignment vertical="center"/>
    </xf>
    <xf numFmtId="0" fontId="4" fillId="3" borderId="0" xfId="0" applyFont="1" applyFill="1" applyAlignment="1">
      <alignment vertical="center"/>
    </xf>
    <xf numFmtId="0" fontId="5" fillId="3" borderId="0" xfId="0" applyFont="1" applyFill="1" applyBorder="1">
      <alignment vertical="center"/>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4" fillId="3" borderId="0" xfId="0" applyFont="1" applyFill="1" applyAlignment="1">
      <alignment vertical="center" wrapText="1"/>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3" fillId="3" borderId="0" xfId="0" applyFont="1" applyFill="1" applyAlignment="1">
      <alignment vertical="center"/>
    </xf>
    <xf numFmtId="0" fontId="13" fillId="3" borderId="0" xfId="0" applyFont="1" applyFill="1">
      <alignment vertical="center"/>
    </xf>
    <xf numFmtId="0" fontId="13" fillId="3" borderId="0" xfId="0" applyFont="1" applyFill="1" applyAlignment="1">
      <alignment horizontal="center" vertical="center"/>
    </xf>
    <xf numFmtId="0" fontId="12" fillId="3" borderId="0" xfId="0" quotePrefix="1"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right"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xf>
    <xf numFmtId="20" fontId="12" fillId="3" borderId="0" xfId="0" applyNumberFormat="1"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0" borderId="0" xfId="0" applyFont="1" applyProtection="1">
      <alignment vertical="center"/>
    </xf>
    <xf numFmtId="0" fontId="12" fillId="0" borderId="0" xfId="0" applyFont="1" applyProtection="1">
      <alignment vertical="center"/>
    </xf>
    <xf numFmtId="0" fontId="15" fillId="0" borderId="0" xfId="0" applyFont="1">
      <alignment vertical="center"/>
    </xf>
    <xf numFmtId="0" fontId="12" fillId="0" borderId="0" xfId="0" applyFont="1" applyBorder="1" applyAlignment="1" applyProtection="1">
      <alignment horizontal="center" vertical="center"/>
    </xf>
    <xf numFmtId="20" fontId="12" fillId="3" borderId="0" xfId="0" applyNumberFormat="1" applyFont="1" applyFill="1" applyBorder="1" applyAlignment="1" applyProtection="1">
      <alignment vertical="center"/>
      <protection locked="0"/>
    </xf>
    <xf numFmtId="0" fontId="12" fillId="0" borderId="0" xfId="0" applyFont="1" applyAlignment="1" applyProtection="1">
      <alignment horizontal="right" vertical="center"/>
    </xf>
    <xf numFmtId="0" fontId="12" fillId="3" borderId="0" xfId="0" applyFont="1" applyFill="1" applyBorder="1" applyAlignment="1" applyProtection="1">
      <alignment horizontal="left" vertical="center"/>
    </xf>
    <xf numFmtId="0" fontId="16" fillId="0" borderId="0" xfId="0" applyFont="1" applyBorder="1" applyAlignment="1" applyProtection="1">
      <alignment vertical="center"/>
    </xf>
    <xf numFmtId="0" fontId="12" fillId="0" borderId="0" xfId="0" applyFont="1" applyBorder="1" applyProtection="1">
      <alignment vertical="center"/>
    </xf>
    <xf numFmtId="20" fontId="12" fillId="0" borderId="0" xfId="0" applyNumberFormat="1" applyFont="1" applyBorder="1" applyAlignment="1" applyProtection="1">
      <alignment vertical="center"/>
    </xf>
    <xf numFmtId="0" fontId="12" fillId="0" borderId="0" xfId="0" applyFont="1" applyAlignment="1" applyProtection="1">
      <alignment horizontal="center" vertical="center"/>
    </xf>
    <xf numFmtId="0" fontId="12" fillId="3" borderId="0" xfId="0" applyFont="1" applyFill="1" applyBorder="1" applyAlignment="1" applyProtection="1">
      <alignment vertical="center"/>
    </xf>
    <xf numFmtId="0" fontId="12" fillId="3" borderId="0" xfId="0" applyFont="1" applyFill="1" applyBorder="1" applyProtection="1">
      <alignment vertical="center"/>
    </xf>
    <xf numFmtId="0" fontId="12" fillId="0" borderId="0" xfId="0" applyFont="1" applyBorder="1" applyAlignment="1" applyProtection="1">
      <alignment horizontal="right" vertical="center"/>
    </xf>
    <xf numFmtId="0" fontId="13" fillId="0" borderId="0" xfId="0" applyFont="1" applyBorder="1" applyProtection="1">
      <alignment vertical="center"/>
    </xf>
    <xf numFmtId="176" fontId="12" fillId="0" borderId="0" xfId="0" applyNumberFormat="1" applyFont="1" applyBorder="1" applyAlignment="1" applyProtection="1">
      <alignment vertical="center"/>
    </xf>
    <xf numFmtId="0" fontId="13" fillId="0" borderId="0" xfId="0" applyFont="1" applyBorder="1" applyAlignment="1" applyProtection="1">
      <alignment vertical="center"/>
    </xf>
    <xf numFmtId="0" fontId="13" fillId="0" borderId="0" xfId="0" applyFont="1" applyBorder="1">
      <alignment vertical="center"/>
    </xf>
    <xf numFmtId="0" fontId="15"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7" fillId="0" borderId="0" xfId="0" applyFont="1" applyBorder="1" applyAlignment="1" applyProtection="1">
      <alignment horizontal="left"/>
    </xf>
    <xf numFmtId="0" fontId="12" fillId="3" borderId="0" xfId="0" applyFont="1" applyFill="1" applyBorder="1" applyAlignment="1" applyProtection="1">
      <alignment vertical="center"/>
      <protection locked="0"/>
    </xf>
    <xf numFmtId="0" fontId="16" fillId="0" borderId="0" xfId="0" applyFont="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66" xfId="0" applyFont="1" applyBorder="1" applyAlignment="1">
      <alignment vertical="center"/>
    </xf>
    <xf numFmtId="0" fontId="16" fillId="2" borderId="1" xfId="0" applyFont="1" applyFill="1" applyBorder="1" applyAlignment="1" applyProtection="1">
      <alignment horizontal="center" vertical="center" shrinkToFit="1"/>
      <protection locked="0"/>
    </xf>
    <xf numFmtId="0" fontId="16" fillId="2" borderId="31" xfId="0" applyFont="1" applyFill="1" applyBorder="1" applyAlignment="1" applyProtection="1">
      <alignment horizontal="center" vertical="center" shrinkToFit="1"/>
      <protection locked="0"/>
    </xf>
    <xf numFmtId="0" fontId="18" fillId="0" borderId="1" xfId="0" applyFont="1" applyBorder="1" applyAlignment="1">
      <alignment vertical="center"/>
    </xf>
    <xf numFmtId="0" fontId="18" fillId="0" borderId="2"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6" fillId="2" borderId="30" xfId="0" applyFont="1" applyFill="1" applyBorder="1" applyAlignment="1" applyProtection="1">
      <alignment horizontal="center" vertical="center" shrinkToFit="1"/>
      <protection locked="0"/>
    </xf>
    <xf numFmtId="0" fontId="16" fillId="2" borderId="97" xfId="0" applyFont="1" applyFill="1" applyBorder="1" applyAlignment="1" applyProtection="1">
      <alignment horizontal="center" vertical="center" shrinkToFit="1"/>
      <protection locked="0"/>
    </xf>
    <xf numFmtId="0" fontId="16" fillId="2" borderId="98" xfId="0" applyFont="1" applyFill="1" applyBorder="1" applyAlignment="1" applyProtection="1">
      <alignment horizontal="center" vertical="center" shrinkToFit="1"/>
      <protection locked="0"/>
    </xf>
    <xf numFmtId="0" fontId="16" fillId="0" borderId="67" xfId="0" applyFont="1" applyBorder="1" applyAlignment="1">
      <alignment horizontal="center" vertical="center"/>
    </xf>
    <xf numFmtId="0" fontId="16" fillId="2" borderId="5" xfId="0" applyFont="1" applyFill="1" applyBorder="1" applyAlignment="1" applyProtection="1">
      <alignment horizontal="center" vertical="center" shrinkToFit="1"/>
      <protection locked="0"/>
    </xf>
    <xf numFmtId="0" fontId="18" fillId="0" borderId="53" xfId="0" applyFont="1" applyBorder="1" applyAlignment="1">
      <alignment vertical="center"/>
    </xf>
    <xf numFmtId="0" fontId="18" fillId="0" borderId="55" xfId="0" applyFont="1" applyBorder="1" applyAlignment="1">
      <alignment vertical="center"/>
    </xf>
    <xf numFmtId="0" fontId="17" fillId="0" borderId="55" xfId="0" applyFont="1" applyBorder="1" applyAlignment="1">
      <alignment vertical="center"/>
    </xf>
    <xf numFmtId="0" fontId="17" fillId="0" borderId="78" xfId="0" applyFont="1" applyBorder="1" applyAlignment="1">
      <alignment vertical="center"/>
    </xf>
    <xf numFmtId="0" fontId="16" fillId="0" borderId="54" xfId="0" applyFont="1" applyBorder="1" applyAlignment="1">
      <alignment horizontal="center" vertical="center" shrinkToFit="1"/>
    </xf>
    <xf numFmtId="0" fontId="16" fillId="0" borderId="85"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72" xfId="0" applyFont="1" applyBorder="1" applyAlignment="1">
      <alignment horizontal="center" vertical="center"/>
    </xf>
    <xf numFmtId="0" fontId="18" fillId="0" borderId="47" xfId="0" applyFont="1" applyBorder="1" applyAlignment="1">
      <alignment vertical="center"/>
    </xf>
    <xf numFmtId="0" fontId="18" fillId="0" borderId="27" xfId="0" applyFont="1" applyBorder="1" applyAlignment="1">
      <alignment vertical="center"/>
    </xf>
    <xf numFmtId="0" fontId="17" fillId="0" borderId="46" xfId="0" applyFont="1" applyBorder="1" applyAlignment="1">
      <alignment vertical="center"/>
    </xf>
    <xf numFmtId="0" fontId="17" fillId="0" borderId="79"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73" xfId="0" applyFont="1" applyBorder="1" applyAlignment="1">
      <alignment vertical="center"/>
    </xf>
    <xf numFmtId="0" fontId="16" fillId="2" borderId="32" xfId="0" applyFont="1" applyFill="1" applyBorder="1" applyAlignment="1" applyProtection="1">
      <alignment horizontal="center" vertical="center" shrinkToFit="1"/>
      <protection locked="0"/>
    </xf>
    <xf numFmtId="0" fontId="16" fillId="2" borderId="44" xfId="0" applyFont="1" applyFill="1" applyBorder="1" applyAlignment="1" applyProtection="1">
      <alignment horizontal="center" vertical="center" shrinkToFit="1"/>
      <protection locked="0"/>
    </xf>
    <xf numFmtId="0" fontId="18" fillId="0" borderId="32" xfId="0" applyFont="1" applyBorder="1" applyAlignment="1">
      <alignment vertical="center"/>
    </xf>
    <xf numFmtId="0" fontId="18" fillId="0" borderId="33" xfId="0" applyFont="1" applyBorder="1" applyAlignment="1">
      <alignment vertical="center"/>
    </xf>
    <xf numFmtId="0" fontId="17" fillId="0" borderId="33" xfId="0" applyFont="1" applyBorder="1" applyAlignment="1">
      <alignment vertical="center"/>
    </xf>
    <xf numFmtId="0" fontId="17" fillId="0" borderId="48" xfId="0" applyFont="1" applyBorder="1" applyAlignment="1">
      <alignment vertical="center"/>
    </xf>
    <xf numFmtId="0" fontId="16" fillId="2" borderId="82" xfId="0" applyFont="1" applyFill="1" applyBorder="1" applyAlignment="1" applyProtection="1">
      <alignment horizontal="center" vertical="center" shrinkToFit="1"/>
      <protection locked="0"/>
    </xf>
    <xf numFmtId="0" fontId="16" fillId="2" borderId="83" xfId="0" applyFont="1" applyFill="1" applyBorder="1" applyAlignment="1" applyProtection="1">
      <alignment horizontal="center" vertical="center" shrinkToFit="1"/>
      <protection locked="0"/>
    </xf>
    <xf numFmtId="0" fontId="16" fillId="2" borderId="84" xfId="0" applyFont="1" applyFill="1" applyBorder="1" applyAlignment="1" applyProtection="1">
      <alignment horizontal="center" vertical="center" shrinkToFit="1"/>
      <protection locked="0"/>
    </xf>
    <xf numFmtId="0" fontId="16" fillId="2" borderId="86" xfId="0" applyFont="1" applyFill="1" applyBorder="1" applyAlignment="1" applyProtection="1">
      <alignment horizontal="center" vertical="center" shrinkToFit="1"/>
      <protection locked="0"/>
    </xf>
    <xf numFmtId="0" fontId="18" fillId="0" borderId="0"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horizontal="center" vertical="center"/>
    </xf>
    <xf numFmtId="0" fontId="18" fillId="0" borderId="46" xfId="0" applyFont="1" applyBorder="1" applyAlignment="1">
      <alignment vertical="center"/>
    </xf>
    <xf numFmtId="0" fontId="17" fillId="0" borderId="27" xfId="0" applyFont="1" applyBorder="1" applyAlignment="1">
      <alignment vertical="center"/>
    </xf>
    <xf numFmtId="0" fontId="17" fillId="0" borderId="40" xfId="0" applyFont="1" applyBorder="1" applyAlignment="1">
      <alignment horizontal="center" vertical="center"/>
    </xf>
    <xf numFmtId="0" fontId="17" fillId="0" borderId="6" xfId="0" applyFont="1" applyBorder="1" applyAlignment="1">
      <alignment vertical="center"/>
    </xf>
    <xf numFmtId="0" fontId="18" fillId="0" borderId="61" xfId="0" applyFont="1" applyBorder="1" applyAlignment="1">
      <alignment vertical="center"/>
    </xf>
    <xf numFmtId="0" fontId="17" fillId="0" borderId="61" xfId="0" applyFont="1" applyBorder="1" applyAlignment="1">
      <alignment vertical="center"/>
    </xf>
    <xf numFmtId="0" fontId="17" fillId="0" borderId="80" xfId="0" applyFont="1" applyBorder="1" applyAlignment="1">
      <alignment horizontal="center" vertical="center"/>
    </xf>
    <xf numFmtId="0" fontId="18" fillId="0" borderId="23" xfId="0" applyFont="1" applyBorder="1" applyAlignment="1">
      <alignment vertical="center"/>
    </xf>
    <xf numFmtId="0" fontId="18" fillId="0" borderId="41" xfId="0" applyFont="1" applyBorder="1" applyAlignment="1">
      <alignment vertical="center"/>
    </xf>
    <xf numFmtId="0" fontId="18" fillId="0" borderId="62" xfId="0" applyFont="1" applyBorder="1" applyAlignment="1">
      <alignment vertical="center"/>
    </xf>
    <xf numFmtId="0" fontId="17" fillId="0" borderId="62" xfId="0" applyFont="1" applyBorder="1" applyAlignment="1">
      <alignment vertical="center"/>
    </xf>
    <xf numFmtId="0" fontId="17" fillId="0" borderId="81" xfId="0" applyFont="1" applyBorder="1" applyAlignment="1">
      <alignment vertical="center"/>
    </xf>
    <xf numFmtId="0" fontId="16" fillId="0" borderId="68" xfId="0" applyFont="1" applyBorder="1" applyAlignment="1">
      <alignment horizontal="center" vertical="center"/>
    </xf>
    <xf numFmtId="0" fontId="18" fillId="0" borderId="13" xfId="0" applyFont="1" applyBorder="1" applyAlignment="1">
      <alignment vertical="center"/>
    </xf>
    <xf numFmtId="0" fontId="18" fillId="0" borderId="14"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horizontal="center" vertical="center"/>
    </xf>
    <xf numFmtId="0" fontId="16" fillId="0" borderId="74"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6" fillId="3" borderId="0" xfId="0" applyFont="1" applyFill="1" applyBorder="1" applyAlignment="1">
      <alignment horizontal="center" vertical="center"/>
    </xf>
    <xf numFmtId="0" fontId="16" fillId="3" borderId="0"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center" wrapText="1"/>
      <protection locked="0"/>
    </xf>
    <xf numFmtId="0" fontId="18" fillId="3" borderId="0" xfId="0" applyFont="1" applyFill="1" applyBorder="1" applyAlignment="1">
      <alignment vertical="center"/>
    </xf>
    <xf numFmtId="0" fontId="17" fillId="3" borderId="0" xfId="0" applyFont="1" applyFill="1" applyBorder="1" applyAlignment="1">
      <alignment vertical="center"/>
    </xf>
    <xf numFmtId="0" fontId="17"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1" fontId="16" fillId="3" borderId="0" xfId="0" applyNumberFormat="1"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3" borderId="0" xfId="0" applyFont="1" applyFill="1" applyBorder="1" applyAlignment="1" applyProtection="1">
      <alignment vertical="center" wrapText="1"/>
      <protection locked="0"/>
    </xf>
    <xf numFmtId="0" fontId="16" fillId="0" borderId="0" xfId="0" applyFont="1" applyFill="1" applyAlignment="1">
      <alignment vertical="center"/>
    </xf>
    <xf numFmtId="0" fontId="16" fillId="0" borderId="0" xfId="0" applyFont="1" applyFill="1" applyBorder="1" applyAlignment="1">
      <alignment horizontal="centerContinuous" vertical="center"/>
    </xf>
    <xf numFmtId="0" fontId="16" fillId="0" borderId="0" xfId="0" applyFont="1" applyFill="1" applyAlignment="1">
      <alignment horizontal="centerContinuous" vertical="center"/>
    </xf>
    <xf numFmtId="0" fontId="16" fillId="0" borderId="0" xfId="0" applyFont="1" applyFill="1" applyBorder="1" applyAlignment="1">
      <alignment horizontal="center" vertical="center"/>
    </xf>
    <xf numFmtId="179" fontId="16" fillId="3" borderId="0" xfId="0" applyNumberFormat="1" applyFont="1" applyFill="1" applyBorder="1" applyAlignment="1">
      <alignment vertical="center"/>
    </xf>
    <xf numFmtId="0" fontId="16" fillId="0" borderId="0" xfId="0" applyFont="1" applyFill="1" applyBorder="1" applyAlignment="1">
      <alignment horizontal="right" vertical="center"/>
    </xf>
    <xf numFmtId="0" fontId="16" fillId="3" borderId="0" xfId="0" applyFont="1" applyFill="1">
      <alignment vertical="center"/>
    </xf>
    <xf numFmtId="0" fontId="16" fillId="2" borderId="52" xfId="0" applyFont="1" applyFill="1" applyBorder="1" applyAlignment="1" applyProtection="1">
      <alignment horizontal="center" vertical="center" shrinkToFit="1"/>
      <protection locked="0"/>
    </xf>
    <xf numFmtId="0" fontId="16" fillId="2" borderId="94" xfId="0" applyFont="1" applyFill="1" applyBorder="1" applyAlignment="1" applyProtection="1">
      <alignment horizontal="center" vertical="center" shrinkToFit="1"/>
      <protection locked="0"/>
    </xf>
    <xf numFmtId="0" fontId="16" fillId="2" borderId="51" xfId="0" applyFont="1" applyFill="1" applyBorder="1" applyAlignment="1" applyProtection="1">
      <alignment horizontal="center" vertical="center" shrinkToFit="1"/>
      <protection locked="0"/>
    </xf>
    <xf numFmtId="0" fontId="16" fillId="2" borderId="95" xfId="0" applyFont="1" applyFill="1" applyBorder="1" applyAlignment="1" applyProtection="1">
      <alignment horizontal="center" vertical="center" shrinkToFit="1"/>
      <protection locked="0"/>
    </xf>
    <xf numFmtId="0" fontId="16" fillId="0" borderId="63" xfId="0" applyFont="1" applyBorder="1" applyAlignment="1">
      <alignment horizontal="center" vertical="center" shrinkToFit="1"/>
    </xf>
    <xf numFmtId="0" fontId="16" fillId="2" borderId="87" xfId="0" applyFont="1" applyFill="1" applyBorder="1" applyAlignment="1" applyProtection="1">
      <alignment horizontal="center" vertical="center" shrinkToFit="1"/>
      <protection locked="0"/>
    </xf>
    <xf numFmtId="0" fontId="16" fillId="2" borderId="96" xfId="0" applyFont="1" applyFill="1" applyBorder="1" applyAlignment="1" applyProtection="1">
      <alignment horizontal="center" vertical="center" shrinkToFit="1"/>
      <protection locked="0"/>
    </xf>
    <xf numFmtId="180" fontId="16" fillId="3" borderId="0" xfId="0" applyNumberFormat="1" applyFont="1" applyFill="1" applyBorder="1" applyAlignment="1">
      <alignment horizontal="center" vertical="center"/>
    </xf>
    <xf numFmtId="0" fontId="19" fillId="3" borderId="0" xfId="0" applyFont="1" applyFill="1" applyProtection="1">
      <alignment vertical="center"/>
    </xf>
    <xf numFmtId="0" fontId="20"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Alignment="1" applyProtection="1">
      <alignment horizontal="left" vertical="center"/>
    </xf>
    <xf numFmtId="0" fontId="21" fillId="3" borderId="0" xfId="0" applyFont="1" applyFill="1">
      <alignment vertical="center"/>
    </xf>
    <xf numFmtId="0" fontId="19" fillId="3" borderId="0" xfId="0" applyFont="1" applyFill="1">
      <alignment vertical="center"/>
    </xf>
    <xf numFmtId="0" fontId="21" fillId="3" borderId="0" xfId="0" applyFont="1" applyFill="1" applyAlignment="1">
      <alignment horizontal="left" vertical="center"/>
    </xf>
    <xf numFmtId="0" fontId="19" fillId="3" borderId="45" xfId="0" applyFont="1" applyFill="1" applyBorder="1" applyAlignment="1" applyProtection="1">
      <alignment horizontal="center" vertical="center"/>
    </xf>
    <xf numFmtId="0" fontId="19" fillId="3" borderId="21" xfId="0" applyFont="1" applyFill="1" applyBorder="1" applyAlignment="1" applyProtection="1">
      <alignment horizontal="center"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xf>
    <xf numFmtId="0" fontId="19" fillId="3" borderId="8" xfId="0" applyFont="1" applyFill="1" applyBorder="1" applyAlignment="1" applyProtection="1">
      <alignment horizontal="center" vertical="center"/>
    </xf>
    <xf numFmtId="20" fontId="19" fillId="3" borderId="8" xfId="0" applyNumberFormat="1" applyFont="1" applyFill="1" applyBorder="1" applyAlignment="1" applyProtection="1">
      <alignment horizontal="center" vertical="center"/>
    </xf>
    <xf numFmtId="0" fontId="19" fillId="3" borderId="8" xfId="0" applyNumberFormat="1" applyFont="1" applyFill="1" applyBorder="1" applyAlignment="1" applyProtection="1">
      <alignment horizontal="center" vertical="center"/>
    </xf>
    <xf numFmtId="177" fontId="19" fillId="3" borderId="8" xfId="0" applyNumberFormat="1" applyFont="1" applyFill="1" applyBorder="1" applyAlignment="1" applyProtection="1">
      <alignment horizontal="center" vertical="center"/>
    </xf>
    <xf numFmtId="20" fontId="19" fillId="3" borderId="8"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5" borderId="8" xfId="0" applyNumberFormat="1" applyFont="1" applyFill="1" applyBorder="1" applyAlignment="1" applyProtection="1">
      <alignment horizontal="center" vertical="center"/>
      <protection locked="0"/>
    </xf>
    <xf numFmtId="0" fontId="19" fillId="5" borderId="8" xfId="0" applyFont="1" applyFill="1" applyBorder="1" applyAlignment="1">
      <alignment horizontal="center" vertical="center"/>
    </xf>
    <xf numFmtId="0" fontId="19" fillId="5" borderId="45" xfId="0" applyFont="1" applyFill="1" applyBorder="1" applyAlignment="1" applyProtection="1">
      <alignment horizontal="center" vertical="center"/>
      <protection locked="0"/>
    </xf>
    <xf numFmtId="0" fontId="19" fillId="5" borderId="42"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9" fillId="3" borderId="0" xfId="0" applyFont="1" applyFill="1" applyAlignment="1" applyProtection="1">
      <alignment horizontal="center" vertical="center" shrinkToFit="1"/>
    </xf>
    <xf numFmtId="0" fontId="16" fillId="3" borderId="0" xfId="0" applyFont="1" applyFill="1" applyAlignment="1">
      <alignment horizontal="left" vertical="center"/>
    </xf>
    <xf numFmtId="0" fontId="14" fillId="3" borderId="0" xfId="0" applyFont="1" applyFill="1" applyAlignment="1">
      <alignment horizontal="left" vertical="center"/>
    </xf>
    <xf numFmtId="0" fontId="16" fillId="3" borderId="0" xfId="0" applyFont="1" applyFill="1" applyAlignment="1">
      <alignment vertical="center"/>
    </xf>
    <xf numFmtId="0" fontId="16" fillId="5" borderId="8" xfId="0" applyFont="1" applyFill="1" applyBorder="1" applyAlignment="1">
      <alignment horizontal="left" vertical="center"/>
    </xf>
    <xf numFmtId="0" fontId="16" fillId="2" borderId="8" xfId="0" applyFont="1" applyFill="1" applyBorder="1" applyAlignment="1">
      <alignment horizontal="left" vertical="center"/>
    </xf>
    <xf numFmtId="0" fontId="22" fillId="3" borderId="0" xfId="0" applyFont="1" applyFill="1" applyAlignment="1">
      <alignment horizontal="left" vertical="center"/>
    </xf>
    <xf numFmtId="0" fontId="16" fillId="3"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8" xfId="0" applyFont="1" applyFill="1" applyBorder="1" applyAlignment="1">
      <alignment horizontal="left" vertical="center"/>
    </xf>
    <xf numFmtId="0" fontId="24" fillId="3" borderId="0" xfId="0" applyFont="1" applyFill="1" applyAlignment="1">
      <alignment vertical="center"/>
    </xf>
    <xf numFmtId="0" fontId="16" fillId="3" borderId="0" xfId="0" applyFont="1" applyFill="1" applyBorder="1">
      <alignment vertical="center"/>
    </xf>
    <xf numFmtId="0" fontId="16" fillId="3" borderId="0" xfId="0" applyFont="1" applyFill="1" applyBorder="1" applyAlignment="1">
      <alignment vertical="center"/>
    </xf>
    <xf numFmtId="0" fontId="16" fillId="3" borderId="0" xfId="0" applyFont="1" applyFill="1" applyAlignment="1">
      <alignment vertical="center" wrapText="1"/>
    </xf>
    <xf numFmtId="0" fontId="16" fillId="3" borderId="8" xfId="0" applyFont="1" applyFill="1" applyBorder="1" applyAlignment="1">
      <alignment horizontal="right" vertical="center"/>
    </xf>
    <xf numFmtId="0" fontId="16" fillId="3" borderId="8" xfId="0" applyFont="1" applyFill="1" applyBorder="1" applyAlignment="1">
      <alignment vertical="center" shrinkToFit="1"/>
    </xf>
    <xf numFmtId="0" fontId="19" fillId="3" borderId="65"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59" xfId="0" applyFont="1" applyFill="1" applyBorder="1" applyAlignment="1">
      <alignment horizontal="center" vertical="center"/>
    </xf>
    <xf numFmtId="0" fontId="25" fillId="3" borderId="59"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38" xfId="0" applyFont="1" applyFill="1" applyBorder="1" applyAlignment="1">
      <alignment vertical="center" shrinkToFit="1"/>
    </xf>
    <xf numFmtId="0" fontId="25" fillId="3" borderId="58" xfId="0" applyFont="1" applyFill="1" applyBorder="1" applyAlignment="1">
      <alignment vertical="center" shrinkToFit="1"/>
    </xf>
    <xf numFmtId="0" fontId="25" fillId="3" borderId="58" xfId="0" applyFont="1" applyFill="1" applyBorder="1">
      <alignment vertical="center"/>
    </xf>
    <xf numFmtId="0" fontId="25" fillId="3" borderId="34" xfId="0" applyFont="1" applyFill="1" applyBorder="1">
      <alignment vertical="center"/>
    </xf>
    <xf numFmtId="0" fontId="25" fillId="3" borderId="10" xfId="0" applyFont="1" applyFill="1" applyBorder="1" applyAlignment="1">
      <alignment vertical="center" shrinkToFit="1"/>
    </xf>
    <xf numFmtId="0" fontId="25" fillId="3" borderId="8" xfId="0" applyFont="1" applyFill="1" applyBorder="1" applyAlignment="1">
      <alignment vertical="center" shrinkToFit="1"/>
    </xf>
    <xf numFmtId="0" fontId="25" fillId="3" borderId="8" xfId="0" applyFont="1" applyFill="1" applyBorder="1">
      <alignment vertical="center"/>
    </xf>
    <xf numFmtId="0" fontId="25" fillId="3" borderId="9" xfId="0" applyFont="1" applyFill="1" applyBorder="1">
      <alignment vertical="center"/>
    </xf>
    <xf numFmtId="0" fontId="19" fillId="3" borderId="10" xfId="0" applyFont="1" applyFill="1" applyBorder="1">
      <alignment vertical="center"/>
    </xf>
    <xf numFmtId="0" fontId="19" fillId="3" borderId="8" xfId="0" applyFont="1" applyFill="1" applyBorder="1">
      <alignment vertical="center"/>
    </xf>
    <xf numFmtId="0" fontId="19" fillId="3" borderId="19" xfId="0" applyFont="1" applyFill="1" applyBorder="1">
      <alignment vertical="center"/>
    </xf>
    <xf numFmtId="0" fontId="19" fillId="3" borderId="17" xfId="0" applyFont="1" applyFill="1" applyBorder="1">
      <alignment vertical="center"/>
    </xf>
    <xf numFmtId="0" fontId="25" fillId="3" borderId="17" xfId="0" applyFont="1" applyFill="1" applyBorder="1">
      <alignment vertical="center"/>
    </xf>
    <xf numFmtId="0" fontId="25" fillId="3" borderId="18" xfId="0" applyFont="1" applyFill="1" applyBorder="1">
      <alignment vertical="center"/>
    </xf>
    <xf numFmtId="0" fontId="16" fillId="0" borderId="0" xfId="0" applyFont="1" applyFill="1" applyBorder="1" applyAlignment="1">
      <alignment horizontal="center" vertical="center"/>
    </xf>
    <xf numFmtId="0" fontId="16"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center" wrapText="1"/>
      <protection locked="0"/>
    </xf>
    <xf numFmtId="0" fontId="16" fillId="5" borderId="43" xfId="0" applyFont="1" applyFill="1" applyBorder="1" applyAlignment="1" applyProtection="1">
      <alignment horizontal="left" vertical="center" wrapText="1"/>
      <protection locked="0"/>
    </xf>
    <xf numFmtId="0" fontId="16" fillId="5" borderId="33" xfId="0" applyFont="1" applyFill="1" applyBorder="1" applyAlignment="1" applyProtection="1">
      <alignment horizontal="left" vertical="center" wrapText="1"/>
      <protection locked="0"/>
    </xf>
    <xf numFmtId="0" fontId="16" fillId="5" borderId="48" xfId="0" applyFont="1" applyFill="1" applyBorder="1" applyAlignment="1" applyProtection="1">
      <alignment horizontal="left" vertical="center" wrapText="1"/>
      <protection locked="0"/>
    </xf>
    <xf numFmtId="0" fontId="16" fillId="5" borderId="12"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39"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left" vertical="center" wrapText="1"/>
      <protection locked="0"/>
    </xf>
    <xf numFmtId="0" fontId="16" fillId="5" borderId="40"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shrinkToFit="1"/>
      <protection locked="0"/>
    </xf>
    <xf numFmtId="0" fontId="16" fillId="4" borderId="30"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wrapText="1"/>
      <protection locked="0"/>
    </xf>
    <xf numFmtId="0" fontId="16" fillId="4" borderId="30"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shrinkToFit="1"/>
      <protection locked="0"/>
    </xf>
    <xf numFmtId="0" fontId="16" fillId="4" borderId="0" xfId="0" applyFont="1" applyFill="1" applyBorder="1" applyAlignment="1" applyProtection="1">
      <alignment horizontal="center" vertical="center" shrinkToFit="1"/>
      <protection locked="0"/>
    </xf>
    <xf numFmtId="0" fontId="16" fillId="0" borderId="102" xfId="0" applyFont="1" applyBorder="1" applyAlignment="1">
      <alignment horizontal="center" vertical="center" wrapText="1"/>
    </xf>
    <xf numFmtId="0" fontId="16" fillId="0" borderId="78" xfId="0" applyFont="1" applyBorder="1" applyAlignment="1">
      <alignment horizontal="center" vertical="center" wrapText="1"/>
    </xf>
    <xf numFmtId="1" fontId="16" fillId="0" borderId="103" xfId="0" applyNumberFormat="1" applyFont="1" applyBorder="1" applyAlignment="1">
      <alignment horizontal="center" vertical="center" wrapText="1"/>
    </xf>
    <xf numFmtId="1" fontId="16" fillId="0" borderId="78" xfId="0" applyNumberFormat="1" applyFont="1" applyBorder="1" applyAlignment="1">
      <alignment horizontal="center" vertical="center" wrapText="1"/>
    </xf>
    <xf numFmtId="0" fontId="16" fillId="2" borderId="39" xfId="0" applyFont="1" applyFill="1" applyBorder="1" applyAlignment="1" applyProtection="1">
      <alignment horizontal="center" vertical="center" shrinkToFit="1"/>
    </xf>
    <xf numFmtId="0" fontId="16" fillId="4" borderId="22" xfId="0" applyFont="1" applyFill="1" applyBorder="1" applyAlignment="1" applyProtection="1">
      <alignment horizontal="center" vertical="center" shrinkToFit="1"/>
    </xf>
    <xf numFmtId="0" fontId="16" fillId="2" borderId="23"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shrinkToFit="1"/>
      <protection locked="0"/>
    </xf>
    <xf numFmtId="0" fontId="16" fillId="4" borderId="27"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6" fillId="0" borderId="104" xfId="0" applyFont="1" applyBorder="1" applyAlignment="1">
      <alignment horizontal="center" vertical="center" wrapText="1"/>
    </xf>
    <xf numFmtId="0" fontId="16" fillId="0" borderId="80" xfId="0" applyFont="1" applyBorder="1" applyAlignment="1">
      <alignment horizontal="center" vertical="center" wrapText="1"/>
    </xf>
    <xf numFmtId="0" fontId="16" fillId="2" borderId="23" xfId="0" applyFont="1" applyFill="1" applyBorder="1" applyAlignment="1" applyProtection="1">
      <alignment horizontal="center" vertical="center" shrinkToFit="1"/>
    </xf>
    <xf numFmtId="0" fontId="16" fillId="2" borderId="70" xfId="0" applyFont="1" applyFill="1" applyBorder="1" applyAlignment="1">
      <alignment horizontal="center" vertical="center"/>
    </xf>
    <xf numFmtId="0" fontId="16" fillId="4" borderId="70" xfId="0" applyFont="1" applyFill="1" applyBorder="1" applyAlignment="1">
      <alignment horizontal="center" vertical="center"/>
    </xf>
    <xf numFmtId="0" fontId="16" fillId="2" borderId="26"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2" borderId="32"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protection locked="0"/>
    </xf>
    <xf numFmtId="0" fontId="16" fillId="5" borderId="32" xfId="0" applyFont="1" applyFill="1" applyBorder="1" applyAlignment="1" applyProtection="1">
      <alignment horizontal="left" vertical="center" wrapText="1"/>
      <protection locked="0"/>
    </xf>
    <xf numFmtId="0" fontId="16" fillId="5" borderId="4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6" fillId="5" borderId="30" xfId="0" applyFont="1" applyFill="1" applyBorder="1" applyAlignment="1" applyProtection="1">
      <alignment horizontal="left" vertical="center" wrapText="1"/>
      <protection locked="0"/>
    </xf>
    <xf numFmtId="0" fontId="16" fillId="5" borderId="23" xfId="0" applyFont="1" applyFill="1" applyBorder="1" applyAlignment="1" applyProtection="1">
      <alignment horizontal="left" vertical="center" wrapText="1"/>
      <protection locked="0"/>
    </xf>
    <xf numFmtId="0" fontId="16" fillId="5" borderId="22" xfId="0" applyFont="1" applyFill="1" applyBorder="1" applyAlignment="1" applyProtection="1">
      <alignment horizontal="left" vertical="center" wrapText="1"/>
      <protection locked="0"/>
    </xf>
    <xf numFmtId="0" fontId="16" fillId="0" borderId="106" xfId="0" applyFont="1" applyBorder="1" applyAlignment="1">
      <alignment horizontal="center" vertical="center" wrapText="1"/>
    </xf>
    <xf numFmtId="0" fontId="16" fillId="0" borderId="107" xfId="0" applyFont="1" applyBorder="1" applyAlignment="1">
      <alignment horizontal="center" vertical="center" wrapText="1"/>
    </xf>
    <xf numFmtId="1" fontId="16" fillId="0" borderId="108" xfId="0" applyNumberFormat="1" applyFont="1" applyBorder="1" applyAlignment="1">
      <alignment horizontal="center" vertical="center" wrapText="1"/>
    </xf>
    <xf numFmtId="1" fontId="16" fillId="0" borderId="107" xfId="0" applyNumberFormat="1" applyFont="1" applyBorder="1" applyAlignment="1">
      <alignment horizontal="center" vertical="center" wrapText="1"/>
    </xf>
    <xf numFmtId="1" fontId="16" fillId="0" borderId="105" xfId="0" applyNumberFormat="1" applyFont="1" applyBorder="1" applyAlignment="1">
      <alignment horizontal="center" vertical="center" wrapText="1"/>
    </xf>
    <xf numFmtId="1" fontId="16" fillId="0" borderId="80" xfId="0" applyNumberFormat="1" applyFont="1" applyBorder="1" applyAlignment="1">
      <alignment horizontal="center" vertical="center" wrapText="1"/>
    </xf>
    <xf numFmtId="0" fontId="16" fillId="2" borderId="43" xfId="0"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shrinkToFit="1"/>
      <protection locked="0"/>
    </xf>
    <xf numFmtId="0" fontId="16" fillId="2" borderId="32" xfId="0" applyFont="1" applyFill="1" applyBorder="1" applyAlignment="1" applyProtection="1">
      <alignment horizontal="center" vertical="center" shrinkToFit="1"/>
      <protection locked="0"/>
    </xf>
    <xf numFmtId="0" fontId="16" fillId="4" borderId="33" xfId="0" applyFont="1" applyFill="1" applyBorder="1" applyAlignment="1" applyProtection="1">
      <alignment horizontal="center" vertical="center" shrinkToFit="1"/>
      <protection locked="0"/>
    </xf>
    <xf numFmtId="0" fontId="16" fillId="0" borderId="27" xfId="0" applyFont="1" applyFill="1" applyBorder="1" applyAlignment="1">
      <alignment horizontal="center" vertical="center"/>
    </xf>
    <xf numFmtId="0" fontId="16" fillId="0" borderId="8" xfId="0" applyFont="1" applyFill="1" applyBorder="1" applyAlignment="1">
      <alignment horizontal="center" vertical="center"/>
    </xf>
    <xf numFmtId="176" fontId="16" fillId="0" borderId="8" xfId="0" applyNumberFormat="1" applyFont="1" applyFill="1" applyBorder="1" applyAlignment="1">
      <alignment horizontal="center" vertical="center"/>
    </xf>
    <xf numFmtId="179" fontId="16" fillId="3" borderId="8" xfId="0" applyNumberFormat="1" applyFont="1" applyFill="1" applyBorder="1" applyAlignment="1">
      <alignment horizontal="center" vertical="center"/>
    </xf>
    <xf numFmtId="0" fontId="16" fillId="3" borderId="8" xfId="0" applyFont="1" applyFill="1" applyBorder="1" applyAlignment="1">
      <alignment horizontal="center" vertical="center"/>
    </xf>
    <xf numFmtId="176" fontId="16" fillId="3" borderId="8" xfId="0" applyNumberFormat="1" applyFont="1" applyFill="1" applyBorder="1" applyAlignment="1">
      <alignment horizontal="center" vertical="center"/>
    </xf>
    <xf numFmtId="178" fontId="16" fillId="0" borderId="8" xfId="0" applyNumberFormat="1" applyFont="1" applyFill="1" applyBorder="1" applyAlignment="1">
      <alignment horizontal="center" vertical="center"/>
    </xf>
    <xf numFmtId="0" fontId="16" fillId="0" borderId="8" xfId="0" applyFont="1" applyFill="1" applyBorder="1" applyAlignment="1">
      <alignment horizontal="right" vertical="center"/>
    </xf>
    <xf numFmtId="178" fontId="16" fillId="0" borderId="8" xfId="1" applyNumberFormat="1" applyFont="1" applyFill="1" applyBorder="1" applyAlignment="1">
      <alignment horizontal="right" vertical="center"/>
    </xf>
    <xf numFmtId="0" fontId="16" fillId="0" borderId="11" xfId="0" applyFont="1" applyFill="1" applyBorder="1" applyAlignment="1">
      <alignment horizontal="right" vertical="center"/>
    </xf>
    <xf numFmtId="0" fontId="16" fillId="0" borderId="10" xfId="0" applyFont="1" applyFill="1" applyBorder="1" applyAlignment="1">
      <alignment horizontal="right" vertical="center"/>
    </xf>
    <xf numFmtId="0" fontId="16" fillId="5" borderId="8" xfId="0" applyFont="1" applyFill="1" applyBorder="1" applyAlignment="1" applyProtection="1">
      <alignment horizontal="right" vertical="center"/>
      <protection locked="0"/>
    </xf>
    <xf numFmtId="178" fontId="16" fillId="5" borderId="8" xfId="1" applyNumberFormat="1" applyFont="1" applyFill="1" applyBorder="1" applyAlignment="1" applyProtection="1">
      <alignment horizontal="right" vertical="center"/>
      <protection locked="0"/>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6" fillId="5" borderId="11" xfId="0" applyFont="1" applyFill="1" applyBorder="1" applyAlignment="1" applyProtection="1">
      <alignment horizontal="right" vertical="center"/>
      <protection locked="0"/>
    </xf>
    <xf numFmtId="0" fontId="16" fillId="5" borderId="10" xfId="0" applyFont="1" applyFill="1" applyBorder="1" applyAlignment="1" applyProtection="1">
      <alignment horizontal="right" vertical="center"/>
      <protection locked="0"/>
    </xf>
    <xf numFmtId="176" fontId="16" fillId="5" borderId="8" xfId="0" applyNumberFormat="1" applyFont="1" applyFill="1" applyBorder="1" applyAlignment="1" applyProtection="1">
      <alignment horizontal="right" vertical="center"/>
      <protection locked="0"/>
    </xf>
    <xf numFmtId="179" fontId="16" fillId="0" borderId="8"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2" borderId="20" xfId="0" applyFont="1" applyFill="1" applyBorder="1" applyAlignment="1" applyProtection="1">
      <alignment horizontal="center" vertical="center" shrinkToFit="1"/>
    </xf>
    <xf numFmtId="0" fontId="16" fillId="4" borderId="29"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wrapText="1"/>
    </xf>
    <xf numFmtId="0" fontId="16" fillId="4" borderId="29" xfId="0" applyFont="1" applyFill="1" applyBorder="1" applyAlignment="1" applyProtection="1">
      <alignment horizontal="center" vertical="center" wrapText="1"/>
    </xf>
    <xf numFmtId="0" fontId="16" fillId="0" borderId="109" xfId="0" applyFont="1" applyBorder="1" applyAlignment="1">
      <alignment horizontal="center" vertical="center" wrapText="1"/>
    </xf>
    <xf numFmtId="0" fontId="16" fillId="0" borderId="110" xfId="0" applyFont="1" applyBorder="1" applyAlignment="1">
      <alignment horizontal="center" vertical="center" wrapText="1"/>
    </xf>
    <xf numFmtId="1" fontId="16" fillId="0" borderId="111" xfId="0" applyNumberFormat="1" applyFont="1" applyBorder="1" applyAlignment="1">
      <alignment horizontal="center" vertical="center" wrapText="1"/>
    </xf>
    <xf numFmtId="1" fontId="16" fillId="0" borderId="110" xfId="0" applyNumberFormat="1"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13" xfId="0" applyFont="1" applyFill="1" applyBorder="1" applyAlignment="1" applyProtection="1">
      <alignment horizontal="center" vertical="center" shrinkToFit="1"/>
    </xf>
    <xf numFmtId="0" fontId="16" fillId="4" borderId="71" xfId="0" applyFont="1" applyFill="1" applyBorder="1" applyAlignment="1">
      <alignment horizontal="center" vertical="center"/>
    </xf>
    <xf numFmtId="0" fontId="16" fillId="4" borderId="91" xfId="0" applyFont="1" applyFill="1" applyBorder="1" applyAlignment="1">
      <alignment horizontal="center" vertical="center"/>
    </xf>
    <xf numFmtId="0" fontId="16" fillId="4" borderId="92" xfId="0" applyFont="1" applyFill="1" applyBorder="1" applyAlignment="1">
      <alignment horizontal="center" vertical="center"/>
    </xf>
    <xf numFmtId="0" fontId="16" fillId="4" borderId="93" xfId="0" applyFont="1" applyFill="1" applyBorder="1" applyAlignment="1">
      <alignment horizontal="center" vertical="center"/>
    </xf>
    <xf numFmtId="0" fontId="16" fillId="5" borderId="13"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wrapText="1"/>
      <protection locked="0"/>
    </xf>
    <xf numFmtId="0" fontId="16" fillId="5" borderId="29"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protection locked="0"/>
    </xf>
    <xf numFmtId="0" fontId="16" fillId="4" borderId="29" xfId="0"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wrapText="1"/>
      <protection locked="0"/>
    </xf>
    <xf numFmtId="0" fontId="16" fillId="2" borderId="69" xfId="0" applyFont="1" applyFill="1" applyBorder="1" applyAlignment="1">
      <alignment horizontal="center" vertical="center"/>
    </xf>
    <xf numFmtId="0" fontId="16" fillId="2" borderId="88" xfId="0" applyFont="1" applyFill="1" applyBorder="1" applyAlignment="1">
      <alignment horizontal="center" vertical="center"/>
    </xf>
    <xf numFmtId="0" fontId="16" fillId="4" borderId="89" xfId="0" applyFont="1" applyFill="1" applyBorder="1" applyAlignment="1">
      <alignment horizontal="center" vertical="center"/>
    </xf>
    <xf numFmtId="0" fontId="16" fillId="4" borderId="90" xfId="0" applyFont="1" applyFill="1" applyBorder="1" applyAlignment="1">
      <alignment horizontal="center" vertical="center"/>
    </xf>
    <xf numFmtId="0" fontId="16" fillId="0" borderId="99" xfId="0" applyFont="1" applyBorder="1" applyAlignment="1">
      <alignment horizontal="center" vertical="center" wrapText="1"/>
    </xf>
    <xf numFmtId="0" fontId="16" fillId="0" borderId="100" xfId="0" applyFont="1" applyBorder="1" applyAlignment="1">
      <alignment horizontal="center" vertical="center" wrapText="1"/>
    </xf>
    <xf numFmtId="1" fontId="16" fillId="0" borderId="101" xfId="0" applyNumberFormat="1" applyFont="1" applyBorder="1" applyAlignment="1">
      <alignment horizontal="center" vertical="center" wrapText="1"/>
    </xf>
    <xf numFmtId="1" fontId="16" fillId="0" borderId="100" xfId="0" applyNumberFormat="1" applyFont="1" applyBorder="1" applyAlignment="1">
      <alignment horizontal="center" vertical="center" wrapText="1"/>
    </xf>
    <xf numFmtId="0" fontId="16" fillId="5" borderId="4" xfId="0" applyFont="1" applyFill="1" applyBorder="1" applyAlignment="1" applyProtection="1">
      <alignment horizontal="left" vertical="center" wrapText="1"/>
      <protection locked="0"/>
    </xf>
    <xf numFmtId="0" fontId="16" fillId="5" borderId="2"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center" vertical="center" shrinkToFit="1"/>
      <protection locked="0"/>
    </xf>
    <xf numFmtId="0" fontId="16" fillId="4" borderId="31"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16" fillId="0" borderId="3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2" fillId="5" borderId="8" xfId="0" applyFont="1" applyFill="1" applyBorder="1" applyAlignment="1" applyProtection="1">
      <alignment horizontal="center" vertical="center"/>
      <protection locked="0"/>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2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20" fontId="12" fillId="5" borderId="11" xfId="0" applyNumberFormat="1" applyFont="1" applyFill="1" applyBorder="1" applyAlignment="1" applyProtection="1">
      <alignment horizontal="center" vertical="center"/>
      <protection locked="0"/>
    </xf>
    <xf numFmtId="20" fontId="12" fillId="5" borderId="24" xfId="0" applyNumberFormat="1" applyFont="1" applyFill="1" applyBorder="1" applyAlignment="1" applyProtection="1">
      <alignment horizontal="center" vertical="center"/>
      <protection locked="0"/>
    </xf>
    <xf numFmtId="20" fontId="12" fillId="5" borderId="10" xfId="0" applyNumberFormat="1"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176" fontId="12" fillId="0" borderId="0" xfId="0" applyNumberFormat="1" applyFont="1" applyBorder="1" applyAlignment="1" applyProtection="1">
      <alignment horizontal="center" vertical="center"/>
    </xf>
    <xf numFmtId="0" fontId="13" fillId="2" borderId="0" xfId="0" applyFont="1" applyFill="1" applyAlignment="1" applyProtection="1">
      <alignment horizontal="center" vertical="center" shrinkToFit="1"/>
      <protection locked="0"/>
    </xf>
    <xf numFmtId="0" fontId="13" fillId="4" borderId="0" xfId="0" applyFont="1" applyFill="1" applyAlignment="1" applyProtection="1">
      <alignment horizontal="center" vertical="center" shrinkToFit="1"/>
      <protection locked="0"/>
    </xf>
    <xf numFmtId="0" fontId="14" fillId="5" borderId="0" xfId="0" applyFont="1" applyFill="1" applyAlignment="1" applyProtection="1">
      <alignment horizontal="center" vertical="center"/>
      <protection locked="0"/>
    </xf>
    <xf numFmtId="0" fontId="14" fillId="0" borderId="0" xfId="0" applyFont="1" applyFill="1" applyAlignment="1">
      <alignment horizontal="center" vertical="center"/>
    </xf>
    <xf numFmtId="0" fontId="13" fillId="5" borderId="0" xfId="0" applyFont="1" applyFill="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20" fontId="12" fillId="3" borderId="11" xfId="0" applyNumberFormat="1" applyFont="1" applyFill="1" applyBorder="1" applyAlignment="1" applyProtection="1">
      <alignment horizontal="center" vertical="center"/>
    </xf>
    <xf numFmtId="20" fontId="12" fillId="3" borderId="24" xfId="0" applyNumberFormat="1" applyFont="1" applyFill="1" applyBorder="1" applyAlignment="1" applyProtection="1">
      <alignment horizontal="center" vertical="center"/>
    </xf>
    <xf numFmtId="20" fontId="12" fillId="3" borderId="10" xfId="0" applyNumberFormat="1"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6" fillId="2" borderId="70" xfId="0" applyFont="1" applyFill="1" applyBorder="1" applyAlignment="1" applyProtection="1">
      <alignment horizontal="center" vertical="center"/>
      <protection locked="0"/>
    </xf>
    <xf numFmtId="0" fontId="16" fillId="4" borderId="70" xfId="0" applyFont="1" applyFill="1" applyBorder="1" applyAlignment="1" applyProtection="1">
      <alignment horizontal="center" vertical="center"/>
      <protection locked="0"/>
    </xf>
    <xf numFmtId="0" fontId="16" fillId="4" borderId="71"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6" fillId="4" borderId="91" xfId="0" applyFont="1" applyFill="1" applyBorder="1" applyAlignment="1" applyProtection="1">
      <alignment horizontal="center" vertical="center"/>
      <protection locked="0"/>
    </xf>
    <xf numFmtId="0" fontId="16" fillId="4" borderId="92" xfId="0" applyFont="1" applyFill="1" applyBorder="1" applyAlignment="1" applyProtection="1">
      <alignment horizontal="center" vertical="center"/>
      <protection locked="0"/>
    </xf>
    <xf numFmtId="0" fontId="16" fillId="4" borderId="93"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88" xfId="0" applyFont="1" applyFill="1" applyBorder="1" applyAlignment="1" applyProtection="1">
      <alignment horizontal="center" vertical="center"/>
      <protection locked="0"/>
    </xf>
    <xf numFmtId="0" fontId="16" fillId="4" borderId="89" xfId="0" applyFont="1" applyFill="1" applyBorder="1" applyAlignment="1" applyProtection="1">
      <alignment horizontal="center" vertical="center"/>
      <protection locked="0"/>
    </xf>
    <xf numFmtId="0" fontId="16" fillId="4" borderId="90"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6" fillId="3" borderId="0" xfId="0" applyFont="1" applyFill="1" applyBorder="1" applyAlignment="1">
      <alignment horizontal="left" vertical="center" indent="1"/>
    </xf>
    <xf numFmtId="0" fontId="19" fillId="3" borderId="66" xfId="0" applyFont="1" applyFill="1" applyBorder="1" applyAlignment="1">
      <alignment horizontal="center" vertical="center"/>
    </xf>
    <xf numFmtId="0" fontId="19" fillId="3" borderId="67" xfId="0" applyFont="1" applyFill="1" applyBorder="1" applyAlignment="1">
      <alignment horizontal="center" vertical="center"/>
    </xf>
    <xf numFmtId="0" fontId="19" fillId="3" borderId="68" xfId="0" applyFont="1" applyFill="1" applyBorder="1" applyAlignment="1">
      <alignment horizontal="center" vertical="center"/>
    </xf>
  </cellXfs>
  <cellStyles count="2">
    <cellStyle name="桁区切り" xfId="1" builtinId="6"/>
    <cellStyle name="標準" xfId="0" builtinId="0"/>
  </cellStyles>
  <dxfs count="24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114300</xdr:rowOff>
    </xdr:from>
    <xdr:to>
      <xdr:col>7</xdr:col>
      <xdr:colOff>114300</xdr:colOff>
      <xdr:row>2</xdr:row>
      <xdr:rowOff>203200</xdr:rowOff>
    </xdr:to>
    <xdr:sp macro="" textlink="">
      <xdr:nvSpPr>
        <xdr:cNvPr id="5" name="正方形/長方形 4"/>
        <xdr:cNvSpPr/>
      </xdr:nvSpPr>
      <xdr:spPr>
        <a:xfrm>
          <a:off x="0" y="3683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523874</xdr:colOff>
      <xdr:row>71</xdr:row>
      <xdr:rowOff>209550</xdr:rowOff>
    </xdr:from>
    <xdr:to>
      <xdr:col>12</xdr:col>
      <xdr:colOff>28574</xdr:colOff>
      <xdr:row>82</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view="pageBreakPreview" zoomScale="55" zoomScaleNormal="55" zoomScaleSheetLayoutView="55" workbookViewId="0">
      <selection activeCell="Y6" sqref="Y6"/>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4" customFormat="1" ht="20.25" customHeight="1" x14ac:dyDescent="0.4">
      <c r="B1" s="22"/>
      <c r="C1" s="22"/>
      <c r="D1" s="22"/>
      <c r="E1" s="22"/>
      <c r="F1" s="22"/>
      <c r="G1" s="23" t="s">
        <v>294</v>
      </c>
      <c r="H1" s="23"/>
      <c r="I1" s="23"/>
      <c r="J1" s="23"/>
      <c r="K1" s="23"/>
      <c r="L1" s="23"/>
      <c r="M1" s="23"/>
      <c r="N1" s="23"/>
      <c r="O1" s="22"/>
      <c r="P1" s="22"/>
      <c r="Q1" s="24" t="s">
        <v>0</v>
      </c>
      <c r="R1" s="22"/>
      <c r="S1" s="22"/>
      <c r="T1" s="23"/>
      <c r="U1" s="23"/>
      <c r="V1" s="23"/>
      <c r="W1" s="23"/>
      <c r="X1" s="23"/>
      <c r="Y1" s="23"/>
      <c r="Z1" s="23"/>
      <c r="AA1" s="23"/>
      <c r="AB1" s="22"/>
      <c r="AC1" s="22"/>
      <c r="AD1" s="22"/>
      <c r="AE1" s="22"/>
      <c r="AF1" s="22"/>
      <c r="AG1" s="22"/>
      <c r="AH1" s="22"/>
      <c r="AI1" s="22"/>
      <c r="AJ1" s="22"/>
      <c r="AK1" s="22"/>
      <c r="AL1" s="22"/>
      <c r="AM1" s="22"/>
      <c r="AN1" s="22"/>
      <c r="AO1" s="22"/>
      <c r="AP1" s="22"/>
      <c r="AQ1" s="22"/>
      <c r="AR1" s="22"/>
      <c r="AS1" s="22"/>
      <c r="AT1" s="22"/>
      <c r="AU1" s="22"/>
      <c r="AV1" s="22"/>
      <c r="AW1" s="25" t="s">
        <v>31</v>
      </c>
      <c r="AX1" s="396" t="s">
        <v>263</v>
      </c>
      <c r="AY1" s="397"/>
      <c r="AZ1" s="397"/>
      <c r="BA1" s="397"/>
      <c r="BB1" s="397"/>
      <c r="BC1" s="397"/>
      <c r="BD1" s="397"/>
      <c r="BE1" s="397"/>
      <c r="BF1" s="397"/>
      <c r="BG1" s="397"/>
      <c r="BH1" s="397"/>
      <c r="BI1" s="397"/>
      <c r="BJ1" s="397"/>
      <c r="BK1" s="397"/>
      <c r="BL1" s="397"/>
      <c r="BM1" s="397"/>
      <c r="BN1" s="25" t="s">
        <v>2</v>
      </c>
    </row>
    <row r="2" spans="2:71" s="5" customFormat="1" ht="20.25" customHeight="1" x14ac:dyDescent="0.4">
      <c r="B2" s="26"/>
      <c r="C2" s="26"/>
      <c r="D2" s="26"/>
      <c r="E2" s="26"/>
      <c r="F2" s="26"/>
      <c r="G2" s="26"/>
      <c r="H2" s="26"/>
      <c r="I2" s="26"/>
      <c r="J2" s="26"/>
      <c r="K2" s="26"/>
      <c r="L2" s="26"/>
      <c r="M2" s="26"/>
      <c r="N2" s="24"/>
      <c r="O2" s="26"/>
      <c r="P2" s="26"/>
      <c r="Q2" s="24"/>
      <c r="R2" s="24"/>
      <c r="S2" s="26"/>
      <c r="T2" s="25"/>
      <c r="U2" s="25"/>
      <c r="V2" s="25"/>
      <c r="W2" s="25"/>
      <c r="X2" s="25"/>
      <c r="Y2" s="25"/>
      <c r="Z2" s="25"/>
      <c r="AA2" s="25"/>
      <c r="AB2" s="26"/>
      <c r="AC2" s="26"/>
      <c r="AD2" s="26"/>
      <c r="AE2" s="26"/>
      <c r="AF2" s="27" t="s">
        <v>28</v>
      </c>
      <c r="AG2" s="398">
        <v>2</v>
      </c>
      <c r="AH2" s="398"/>
      <c r="AI2" s="27" t="s">
        <v>29</v>
      </c>
      <c r="AJ2" s="399">
        <f>IF(AG2=0,"",YEAR(DATE(2018+AG2,1,1)))</f>
        <v>2020</v>
      </c>
      <c r="AK2" s="399"/>
      <c r="AL2" s="28" t="s">
        <v>30</v>
      </c>
      <c r="AM2" s="28" t="s">
        <v>1</v>
      </c>
      <c r="AN2" s="398">
        <v>4</v>
      </c>
      <c r="AO2" s="398"/>
      <c r="AP2" s="28" t="s">
        <v>25</v>
      </c>
      <c r="AQ2" s="26"/>
      <c r="AR2" s="26"/>
      <c r="AS2" s="26"/>
      <c r="AT2" s="26"/>
      <c r="AU2" s="26"/>
      <c r="AV2" s="26"/>
      <c r="AW2" s="25" t="s">
        <v>32</v>
      </c>
      <c r="AX2" s="400" t="s">
        <v>223</v>
      </c>
      <c r="AY2" s="400"/>
      <c r="AZ2" s="400"/>
      <c r="BA2" s="400"/>
      <c r="BB2" s="400"/>
      <c r="BC2" s="400"/>
      <c r="BD2" s="400"/>
      <c r="BE2" s="400"/>
      <c r="BF2" s="400"/>
      <c r="BG2" s="400"/>
      <c r="BH2" s="400"/>
      <c r="BI2" s="400"/>
      <c r="BJ2" s="400"/>
      <c r="BK2" s="400"/>
      <c r="BL2" s="400"/>
      <c r="BM2" s="400"/>
      <c r="BN2" s="25" t="s">
        <v>2</v>
      </c>
      <c r="BO2" s="6"/>
      <c r="BP2" s="6"/>
      <c r="BQ2" s="6"/>
    </row>
    <row r="3" spans="2:71" s="5" customFormat="1" ht="20.25" customHeight="1" x14ac:dyDescent="0.4">
      <c r="B3" s="26"/>
      <c r="C3" s="26"/>
      <c r="D3" s="26"/>
      <c r="E3" s="26"/>
      <c r="F3" s="26"/>
      <c r="G3" s="26"/>
      <c r="H3" s="26"/>
      <c r="I3" s="26"/>
      <c r="J3" s="26"/>
      <c r="K3" s="26"/>
      <c r="L3" s="26"/>
      <c r="M3" s="26"/>
      <c r="N3" s="24"/>
      <c r="O3" s="26"/>
      <c r="P3" s="26"/>
      <c r="Q3" s="24"/>
      <c r="R3" s="26"/>
      <c r="S3" s="25"/>
      <c r="T3" s="25"/>
      <c r="U3" s="25"/>
      <c r="V3" s="25"/>
      <c r="W3" s="25"/>
      <c r="X3" s="25"/>
      <c r="Y3" s="25"/>
      <c r="Z3" s="26"/>
      <c r="AA3" s="26"/>
      <c r="AB3" s="26"/>
      <c r="AC3" s="26"/>
      <c r="AD3" s="26"/>
      <c r="AE3" s="26"/>
      <c r="AF3" s="26"/>
      <c r="AG3" s="29"/>
      <c r="AH3" s="29"/>
      <c r="AI3" s="30"/>
      <c r="AJ3" s="31"/>
      <c r="AK3" s="30"/>
      <c r="AL3" s="26"/>
      <c r="AM3" s="26"/>
      <c r="AN3" s="26"/>
      <c r="AO3" s="26"/>
      <c r="AP3" s="26"/>
      <c r="AQ3" s="26"/>
      <c r="AR3" s="26"/>
      <c r="AS3" s="26"/>
      <c r="AT3" s="26"/>
      <c r="AU3" s="26"/>
      <c r="AV3" s="26"/>
      <c r="AW3" s="26"/>
      <c r="AX3" s="26"/>
      <c r="AY3" s="26"/>
      <c r="AZ3" s="26"/>
      <c r="BA3" s="26"/>
      <c r="BB3" s="26"/>
      <c r="BC3" s="26"/>
      <c r="BD3" s="26"/>
      <c r="BE3" s="26"/>
      <c r="BF3" s="26"/>
      <c r="BG3" s="26"/>
      <c r="BH3" s="32" t="s">
        <v>21</v>
      </c>
      <c r="BI3" s="401" t="s">
        <v>182</v>
      </c>
      <c r="BJ3" s="402"/>
      <c r="BK3" s="402"/>
      <c r="BL3" s="403"/>
      <c r="BM3" s="25"/>
      <c r="BN3" s="26"/>
    </row>
    <row r="4" spans="2:71" s="5" customFormat="1" ht="9" customHeight="1" x14ac:dyDescent="0.4">
      <c r="B4" s="26"/>
      <c r="C4" s="26"/>
      <c r="D4" s="26"/>
      <c r="E4" s="26"/>
      <c r="F4" s="26"/>
      <c r="G4" s="26"/>
      <c r="H4" s="26"/>
      <c r="I4" s="26"/>
      <c r="J4" s="26"/>
      <c r="K4" s="26"/>
      <c r="L4" s="26"/>
      <c r="M4" s="26"/>
      <c r="N4" s="24"/>
      <c r="O4" s="26"/>
      <c r="P4" s="26"/>
      <c r="Q4" s="24"/>
      <c r="R4" s="26"/>
      <c r="S4" s="25"/>
      <c r="T4" s="25"/>
      <c r="U4" s="25"/>
      <c r="V4" s="25"/>
      <c r="W4" s="25"/>
      <c r="X4" s="25"/>
      <c r="Y4" s="25"/>
      <c r="Z4" s="26"/>
      <c r="AA4" s="26"/>
      <c r="AB4" s="26"/>
      <c r="AC4" s="26"/>
      <c r="AD4" s="26"/>
      <c r="AE4" s="26"/>
      <c r="AF4" s="26"/>
      <c r="AG4" s="33"/>
      <c r="AH4" s="33"/>
      <c r="AI4" s="26"/>
      <c r="AJ4" s="26"/>
      <c r="AK4" s="26"/>
      <c r="AL4" s="26"/>
      <c r="AM4" s="26"/>
      <c r="AN4" s="22"/>
      <c r="AO4" s="22"/>
      <c r="AP4" s="22"/>
      <c r="AQ4" s="22"/>
      <c r="AR4" s="22"/>
      <c r="AS4" s="22"/>
      <c r="AT4" s="22"/>
      <c r="AU4" s="22"/>
      <c r="AV4" s="22"/>
      <c r="AW4" s="22"/>
      <c r="AX4" s="22"/>
      <c r="AY4" s="22"/>
      <c r="AZ4" s="22"/>
      <c r="BA4" s="22"/>
      <c r="BB4" s="22"/>
      <c r="BC4" s="22"/>
      <c r="BD4" s="22"/>
      <c r="BE4" s="22"/>
      <c r="BF4" s="22"/>
      <c r="BG4" s="22"/>
      <c r="BH4" s="22"/>
      <c r="BI4" s="22"/>
      <c r="BJ4" s="22"/>
      <c r="BK4" s="22"/>
      <c r="BL4" s="34"/>
      <c r="BM4" s="34"/>
      <c r="BN4" s="26"/>
    </row>
    <row r="5" spans="2:71" s="5" customFormat="1" ht="21" customHeight="1" x14ac:dyDescent="0.4">
      <c r="B5" s="35"/>
      <c r="C5" s="35"/>
      <c r="D5" s="35"/>
      <c r="E5" s="35"/>
      <c r="F5" s="35"/>
      <c r="G5" s="36"/>
      <c r="H5" s="36"/>
      <c r="I5" s="36"/>
      <c r="J5" s="36"/>
      <c r="K5" s="36"/>
      <c r="L5" s="36"/>
      <c r="M5" s="36"/>
      <c r="N5" s="36"/>
      <c r="O5" s="37"/>
      <c r="P5" s="37"/>
      <c r="Q5" s="37"/>
      <c r="R5" s="38"/>
      <c r="S5" s="37"/>
      <c r="T5" s="37"/>
      <c r="U5" s="37"/>
      <c r="V5" s="39"/>
      <c r="W5" s="39"/>
      <c r="X5" s="39"/>
      <c r="Y5" s="39"/>
      <c r="Z5" s="39"/>
      <c r="AA5" s="39"/>
      <c r="AB5" s="39"/>
      <c r="AC5" s="39"/>
      <c r="AD5" s="39"/>
      <c r="AE5" s="39"/>
      <c r="AF5" s="39"/>
      <c r="AG5" s="39"/>
      <c r="AH5" s="39"/>
      <c r="AI5" s="39"/>
      <c r="AJ5" s="39"/>
      <c r="AK5" s="39"/>
      <c r="AL5" s="39"/>
      <c r="AM5" s="39"/>
      <c r="AN5" s="40"/>
      <c r="AO5" s="40" t="s">
        <v>220</v>
      </c>
      <c r="AP5" s="40"/>
      <c r="AQ5" s="40"/>
      <c r="AR5" s="40"/>
      <c r="AS5" s="40"/>
      <c r="AT5" s="22"/>
      <c r="AU5" s="22"/>
      <c r="AV5" s="22"/>
      <c r="AW5" s="22"/>
      <c r="AX5" s="22"/>
      <c r="AY5" s="22"/>
      <c r="AZ5" s="26"/>
      <c r="BA5" s="391">
        <v>8</v>
      </c>
      <c r="BB5" s="392"/>
      <c r="BC5" s="41" t="s">
        <v>22</v>
      </c>
      <c r="BD5" s="22"/>
      <c r="BE5" s="391">
        <v>40</v>
      </c>
      <c r="BF5" s="392"/>
      <c r="BG5" s="41" t="s">
        <v>23</v>
      </c>
      <c r="BH5" s="22"/>
      <c r="BI5" s="391">
        <v>160</v>
      </c>
      <c r="BJ5" s="392"/>
      <c r="BK5" s="41" t="s">
        <v>24</v>
      </c>
      <c r="BL5" s="22"/>
      <c r="BM5" s="34"/>
      <c r="BN5" s="26"/>
    </row>
    <row r="6" spans="2:71" s="5" customFormat="1" ht="21" customHeight="1" x14ac:dyDescent="0.4">
      <c r="B6" s="35"/>
      <c r="C6" s="35"/>
      <c r="D6" s="35"/>
      <c r="E6" s="35"/>
      <c r="F6" s="35"/>
      <c r="G6" s="42"/>
      <c r="H6" s="42"/>
      <c r="I6" s="42"/>
      <c r="J6" s="42"/>
      <c r="K6" s="42"/>
      <c r="L6" s="42"/>
      <c r="M6" s="42"/>
      <c r="N6" s="43"/>
      <c r="O6" s="43"/>
      <c r="P6" s="43"/>
      <c r="Q6" s="38"/>
      <c r="R6" s="43"/>
      <c r="S6" s="43"/>
      <c r="T6" s="43"/>
      <c r="U6" s="37"/>
      <c r="V6" s="39"/>
      <c r="W6" s="39"/>
      <c r="X6" s="39"/>
      <c r="Y6" s="39"/>
      <c r="Z6" s="39"/>
      <c r="AA6" s="39"/>
      <c r="AB6" s="39"/>
      <c r="AC6" s="39"/>
      <c r="AD6" s="39"/>
      <c r="AE6" s="39"/>
      <c r="AF6" s="39"/>
      <c r="AG6" s="39"/>
      <c r="AH6" s="39"/>
      <c r="AI6" s="39"/>
      <c r="AJ6" s="39"/>
      <c r="AK6" s="39"/>
      <c r="AL6" s="39"/>
      <c r="AM6" s="39"/>
      <c r="AN6" s="40"/>
      <c r="AO6" s="40"/>
      <c r="AP6" s="40"/>
      <c r="AQ6" s="40"/>
      <c r="AR6" s="40"/>
      <c r="AS6" s="40"/>
      <c r="AT6" s="40"/>
      <c r="AU6" s="40"/>
      <c r="AV6" s="40"/>
      <c r="AW6" s="40"/>
      <c r="AX6" s="40"/>
      <c r="AY6" s="40"/>
      <c r="AZ6" s="40"/>
      <c r="BA6" s="40"/>
      <c r="BB6" s="40"/>
      <c r="BC6" s="40"/>
      <c r="BD6" s="40"/>
      <c r="BE6" s="40"/>
      <c r="BF6" s="40"/>
      <c r="BG6" s="40"/>
      <c r="BH6" s="40"/>
      <c r="BI6" s="40"/>
      <c r="BJ6" s="40"/>
      <c r="BK6" s="40"/>
      <c r="BL6" s="44"/>
      <c r="BM6" s="44"/>
      <c r="BN6" s="39"/>
    </row>
    <row r="7" spans="2:71" s="5" customFormat="1" ht="21" customHeight="1" x14ac:dyDescent="0.4">
      <c r="B7" s="45"/>
      <c r="C7" s="45"/>
      <c r="D7" s="45"/>
      <c r="E7" s="45"/>
      <c r="F7" s="45"/>
      <c r="G7" s="38"/>
      <c r="H7" s="38"/>
      <c r="I7" s="38"/>
      <c r="J7" s="38"/>
      <c r="K7" s="38"/>
      <c r="L7" s="38"/>
      <c r="M7" s="38"/>
      <c r="N7" s="43"/>
      <c r="O7" s="43"/>
      <c r="P7" s="43"/>
      <c r="Q7" s="38"/>
      <c r="R7" s="43"/>
      <c r="S7" s="43"/>
      <c r="T7" s="43"/>
      <c r="U7" s="37"/>
      <c r="V7" s="39"/>
      <c r="W7" s="39"/>
      <c r="X7" s="39"/>
      <c r="Y7" s="39"/>
      <c r="Z7" s="39"/>
      <c r="AA7" s="39"/>
      <c r="AB7" s="39"/>
      <c r="AC7" s="39"/>
      <c r="AD7" s="39"/>
      <c r="AE7" s="39"/>
      <c r="AF7" s="39"/>
      <c r="AG7" s="39"/>
      <c r="AH7" s="39"/>
      <c r="AI7" s="39"/>
      <c r="AJ7" s="39"/>
      <c r="AK7" s="39"/>
      <c r="AL7" s="39"/>
      <c r="AM7" s="39"/>
      <c r="AN7" s="48"/>
      <c r="AO7" s="48"/>
      <c r="AP7" s="48"/>
      <c r="AQ7" s="36"/>
      <c r="AR7" s="52"/>
      <c r="AS7" s="54"/>
      <c r="AT7" s="54"/>
      <c r="AU7" s="35"/>
      <c r="AV7" s="50"/>
      <c r="AW7" s="50"/>
      <c r="AX7" s="50"/>
      <c r="AY7" s="57"/>
      <c r="AZ7" s="57"/>
      <c r="BA7" s="40"/>
      <c r="BB7" s="50"/>
      <c r="BC7" s="50"/>
      <c r="BD7" s="38"/>
      <c r="BE7" s="40"/>
      <c r="BF7" s="40" t="s">
        <v>27</v>
      </c>
      <c r="BG7" s="40"/>
      <c r="BH7" s="40"/>
      <c r="BI7" s="393">
        <f>DAY(EOMONTH(DATE(AJ2,AN2,1),0))</f>
        <v>30</v>
      </c>
      <c r="BJ7" s="394"/>
      <c r="BK7" s="40" t="s">
        <v>26</v>
      </c>
      <c r="BL7" s="40"/>
      <c r="BM7" s="40"/>
      <c r="BN7" s="39"/>
      <c r="BQ7" s="6"/>
      <c r="BR7" s="6"/>
      <c r="BS7" s="6"/>
    </row>
    <row r="8" spans="2:71" s="5" customFormat="1" ht="21" customHeight="1" x14ac:dyDescent="0.4">
      <c r="B8" s="45"/>
      <c r="C8" s="45"/>
      <c r="D8" s="45"/>
      <c r="E8" s="45"/>
      <c r="F8" s="45"/>
      <c r="G8" s="51"/>
      <c r="H8" s="51"/>
      <c r="I8" s="51"/>
      <c r="J8" s="51"/>
      <c r="K8" s="51"/>
      <c r="L8" s="51"/>
      <c r="M8" s="51"/>
      <c r="N8" s="43"/>
      <c r="O8" s="43"/>
      <c r="P8" s="43"/>
      <c r="Q8" s="38"/>
      <c r="R8" s="37"/>
      <c r="S8" s="37"/>
      <c r="T8" s="37"/>
      <c r="U8" s="50"/>
      <c r="V8" s="39"/>
      <c r="W8" s="39"/>
      <c r="X8" s="39"/>
      <c r="Y8" s="39"/>
      <c r="Z8" s="39"/>
      <c r="AA8" s="39"/>
      <c r="AB8" s="39"/>
      <c r="AC8" s="39"/>
      <c r="AD8" s="39"/>
      <c r="AE8" s="39"/>
      <c r="AF8" s="39"/>
      <c r="AG8" s="39"/>
      <c r="AH8" s="39"/>
      <c r="AI8" s="39"/>
      <c r="AJ8" s="39"/>
      <c r="AK8" s="39"/>
      <c r="AL8" s="39"/>
      <c r="AM8" s="39"/>
      <c r="AN8" s="42"/>
      <c r="AO8" s="46" t="s">
        <v>265</v>
      </c>
      <c r="AP8" s="47"/>
      <c r="AQ8" s="48"/>
      <c r="AR8" s="36"/>
      <c r="AS8" s="36"/>
      <c r="AT8" s="36"/>
      <c r="AU8" s="36"/>
      <c r="AV8" s="47"/>
      <c r="AW8" s="40"/>
      <c r="AX8" s="49"/>
      <c r="AY8" s="49"/>
      <c r="AZ8" s="49"/>
      <c r="BA8" s="40"/>
      <c r="BB8" s="46" t="s">
        <v>285</v>
      </c>
      <c r="BC8" s="40"/>
      <c r="BD8" s="40"/>
      <c r="BE8" s="40"/>
      <c r="BF8" s="40"/>
      <c r="BG8" s="40"/>
      <c r="BH8" s="40"/>
      <c r="BI8" s="40"/>
      <c r="BJ8" s="40"/>
      <c r="BK8" s="40"/>
      <c r="BL8" s="40"/>
      <c r="BM8" s="40"/>
      <c r="BN8" s="39"/>
      <c r="BQ8" s="6"/>
      <c r="BR8" s="6"/>
      <c r="BS8" s="6"/>
    </row>
    <row r="9" spans="2:71" s="5" customFormat="1" ht="21" customHeight="1" x14ac:dyDescent="0.4">
      <c r="B9" s="45"/>
      <c r="C9" s="45"/>
      <c r="D9" s="45"/>
      <c r="E9" s="45"/>
      <c r="F9" s="45"/>
      <c r="G9" s="38"/>
      <c r="H9" s="38"/>
      <c r="I9" s="38"/>
      <c r="J9" s="38"/>
      <c r="K9" s="38"/>
      <c r="L9" s="38"/>
      <c r="M9" s="38"/>
      <c r="N9" s="38"/>
      <c r="O9" s="38"/>
      <c r="P9" s="38"/>
      <c r="Q9" s="38"/>
      <c r="R9" s="38"/>
      <c r="S9" s="37"/>
      <c r="T9" s="37"/>
      <c r="U9" s="37"/>
      <c r="V9" s="38"/>
      <c r="W9" s="37"/>
      <c r="X9" s="37"/>
      <c r="Y9" s="37"/>
      <c r="Z9" s="52"/>
      <c r="AA9" s="395"/>
      <c r="AB9" s="395"/>
      <c r="AC9" s="35"/>
      <c r="AD9" s="53"/>
      <c r="AE9" s="39"/>
      <c r="AF9" s="39"/>
      <c r="AG9" s="42"/>
      <c r="AH9" s="54"/>
      <c r="AI9" s="35"/>
      <c r="AJ9" s="42"/>
      <c r="AK9" s="42"/>
      <c r="AL9" s="42"/>
      <c r="AM9" s="55"/>
      <c r="AN9" s="48"/>
      <c r="AO9" s="47" t="s">
        <v>256</v>
      </c>
      <c r="AP9" s="48"/>
      <c r="AQ9" s="36"/>
      <c r="AR9" s="52"/>
      <c r="AS9" s="40" t="s">
        <v>257</v>
      </c>
      <c r="AT9" s="47"/>
      <c r="AU9" s="42"/>
      <c r="AV9" s="42"/>
      <c r="AW9" s="47"/>
      <c r="AX9" s="47"/>
      <c r="AY9" s="47"/>
      <c r="AZ9" s="39"/>
      <c r="BA9" s="42"/>
      <c r="BB9" s="47" t="s">
        <v>266</v>
      </c>
      <c r="BC9" s="48"/>
      <c r="BD9" s="36"/>
      <c r="BE9" s="52"/>
      <c r="BF9" s="40" t="s">
        <v>267</v>
      </c>
      <c r="BG9" s="47"/>
      <c r="BH9" s="42"/>
      <c r="BI9" s="42"/>
      <c r="BJ9" s="47"/>
      <c r="BK9" s="47"/>
      <c r="BL9" s="47"/>
      <c r="BM9" s="39"/>
      <c r="BN9" s="39"/>
      <c r="BQ9" s="6"/>
      <c r="BR9" s="6"/>
      <c r="BS9" s="6"/>
    </row>
    <row r="10" spans="2:71" s="5" customFormat="1" ht="21" customHeight="1" x14ac:dyDescent="0.4">
      <c r="B10" s="35" t="s">
        <v>129</v>
      </c>
      <c r="C10" s="35"/>
      <c r="D10" s="35"/>
      <c r="E10" s="35"/>
      <c r="F10" s="35"/>
      <c r="G10" s="47"/>
      <c r="H10" s="47"/>
      <c r="I10" s="47"/>
      <c r="J10" s="47"/>
      <c r="K10" s="47"/>
      <c r="L10" s="47"/>
      <c r="M10" s="47"/>
      <c r="N10" s="47"/>
      <c r="O10" s="47"/>
      <c r="P10" s="47"/>
      <c r="Q10" s="47"/>
      <c r="R10" s="42"/>
      <c r="S10" s="48"/>
      <c r="T10" s="36"/>
      <c r="U10" s="36"/>
      <c r="V10" s="42"/>
      <c r="W10" s="36"/>
      <c r="X10" s="47"/>
      <c r="Y10" s="36"/>
      <c r="Z10" s="36"/>
      <c r="AA10" s="36"/>
      <c r="AB10" s="36"/>
      <c r="AC10" s="39"/>
      <c r="AD10" s="39"/>
      <c r="AE10" s="39"/>
      <c r="AF10" s="39"/>
      <c r="AG10" s="47"/>
      <c r="AH10" s="36"/>
      <c r="AI10" s="36"/>
      <c r="AJ10" s="47"/>
      <c r="AK10" s="47"/>
      <c r="AL10" s="47"/>
      <c r="AM10" s="55"/>
      <c r="AN10" s="42"/>
      <c r="AO10" s="48"/>
      <c r="AP10" s="367">
        <v>40</v>
      </c>
      <c r="AQ10" s="367"/>
      <c r="AR10" s="40" t="s">
        <v>101</v>
      </c>
      <c r="AS10" s="39"/>
      <c r="AT10" s="47" t="s">
        <v>102</v>
      </c>
      <c r="AU10" s="42"/>
      <c r="AV10" s="42"/>
      <c r="AW10" s="47"/>
      <c r="AX10" s="367"/>
      <c r="AY10" s="367"/>
      <c r="AZ10" s="40" t="s">
        <v>101</v>
      </c>
      <c r="BA10" s="56"/>
      <c r="BB10" s="48"/>
      <c r="BC10" s="367">
        <v>40</v>
      </c>
      <c r="BD10" s="367"/>
      <c r="BE10" s="40" t="s">
        <v>101</v>
      </c>
      <c r="BF10" s="39"/>
      <c r="BG10" s="47" t="s">
        <v>102</v>
      </c>
      <c r="BH10" s="42"/>
      <c r="BI10" s="42"/>
      <c r="BJ10" s="47"/>
      <c r="BK10" s="367"/>
      <c r="BL10" s="367"/>
      <c r="BM10" s="40" t="s">
        <v>101</v>
      </c>
      <c r="BN10" s="39"/>
      <c r="BQ10" s="6"/>
      <c r="BR10" s="6"/>
      <c r="BS10" s="6"/>
    </row>
    <row r="11" spans="2:71" s="5" customFormat="1" ht="21" customHeight="1" x14ac:dyDescent="0.15">
      <c r="B11" s="57" t="s">
        <v>130</v>
      </c>
      <c r="C11" s="35"/>
      <c r="D11" s="35"/>
      <c r="E11" s="35"/>
      <c r="F11" s="35"/>
      <c r="G11" s="36"/>
      <c r="H11" s="36"/>
      <c r="I11" s="36"/>
      <c r="J11" s="36"/>
      <c r="K11" s="36"/>
      <c r="L11" s="36"/>
      <c r="M11" s="36"/>
      <c r="N11" s="36"/>
      <c r="O11" s="36"/>
      <c r="P11" s="36"/>
      <c r="Q11" s="404">
        <f>U12</f>
        <v>0.375</v>
      </c>
      <c r="R11" s="405"/>
      <c r="S11" s="406"/>
      <c r="T11" s="38" t="s">
        <v>17</v>
      </c>
      <c r="U11" s="404">
        <f>Q12</f>
        <v>0.70833333333333337</v>
      </c>
      <c r="V11" s="405"/>
      <c r="W11" s="406"/>
      <c r="X11" s="46"/>
      <c r="Y11" s="46"/>
      <c r="Z11" s="46"/>
      <c r="AA11" s="46"/>
      <c r="AB11" s="46"/>
      <c r="AC11" s="46"/>
      <c r="AD11" s="39"/>
      <c r="AE11" s="39"/>
      <c r="AF11" s="39"/>
      <c r="AG11" s="38"/>
      <c r="AH11" s="46"/>
      <c r="AI11" s="46"/>
      <c r="AJ11" s="38"/>
      <c r="AK11" s="42"/>
      <c r="AL11" s="42"/>
      <c r="AM11" s="58"/>
      <c r="AN11" s="35"/>
      <c r="AO11" s="48"/>
      <c r="AP11" s="36"/>
      <c r="AQ11" s="48"/>
      <c r="AR11" s="36"/>
      <c r="AS11" s="39"/>
      <c r="AT11" s="59" t="s">
        <v>103</v>
      </c>
      <c r="AU11" s="54"/>
      <c r="AV11" s="35"/>
      <c r="AW11" s="42"/>
      <c r="AX11" s="42"/>
      <c r="AY11" s="42"/>
      <c r="AZ11" s="58"/>
      <c r="BA11" s="60"/>
      <c r="BB11" s="48"/>
      <c r="BC11" s="36"/>
      <c r="BD11" s="48"/>
      <c r="BE11" s="36"/>
      <c r="BF11" s="39"/>
      <c r="BG11" s="59" t="s">
        <v>103</v>
      </c>
      <c r="BH11" s="54"/>
      <c r="BI11" s="35"/>
      <c r="BJ11" s="42"/>
      <c r="BK11" s="42"/>
      <c r="BL11" s="42"/>
      <c r="BM11" s="58"/>
      <c r="BN11" s="39"/>
      <c r="BQ11" s="6"/>
      <c r="BR11" s="6"/>
      <c r="BS11" s="6"/>
    </row>
    <row r="12" spans="2:71" s="5" customFormat="1" ht="21" customHeight="1" x14ac:dyDescent="0.4">
      <c r="B12" s="57" t="s">
        <v>128</v>
      </c>
      <c r="C12" s="35"/>
      <c r="D12" s="35"/>
      <c r="E12" s="35"/>
      <c r="F12" s="35"/>
      <c r="G12" s="36"/>
      <c r="H12" s="36"/>
      <c r="I12" s="36"/>
      <c r="J12" s="36"/>
      <c r="K12" s="36"/>
      <c r="L12" s="36"/>
      <c r="M12" s="36"/>
      <c r="N12" s="36"/>
      <c r="O12" s="36"/>
      <c r="P12" s="36"/>
      <c r="Q12" s="388">
        <v>0.70833333333333337</v>
      </c>
      <c r="R12" s="389"/>
      <c r="S12" s="390"/>
      <c r="T12" s="38" t="s">
        <v>17</v>
      </c>
      <c r="U12" s="388">
        <v>0.375</v>
      </c>
      <c r="V12" s="389"/>
      <c r="W12" s="390"/>
      <c r="X12" s="46"/>
      <c r="Y12" s="46"/>
      <c r="Z12" s="46"/>
      <c r="AA12" s="46"/>
      <c r="AB12" s="46"/>
      <c r="AC12" s="46"/>
      <c r="AD12" s="39"/>
      <c r="AE12" s="39"/>
      <c r="AF12" s="39"/>
      <c r="AG12" s="37"/>
      <c r="AH12" s="61"/>
      <c r="AI12" s="61"/>
      <c r="AJ12" s="37"/>
      <c r="AK12" s="48"/>
      <c r="AL12" s="48"/>
      <c r="AM12" s="55"/>
      <c r="AN12" s="40"/>
      <c r="AO12" s="40"/>
      <c r="AP12" s="40"/>
      <c r="AQ12" s="40"/>
      <c r="AR12" s="40"/>
      <c r="AS12" s="39"/>
      <c r="AT12" s="47" t="s">
        <v>104</v>
      </c>
      <c r="AU12" s="36"/>
      <c r="AV12" s="36"/>
      <c r="AW12" s="47"/>
      <c r="AX12" s="367">
        <v>36</v>
      </c>
      <c r="AY12" s="367"/>
      <c r="AZ12" s="40" t="s">
        <v>101</v>
      </c>
      <c r="BA12" s="60"/>
      <c r="BB12" s="40"/>
      <c r="BC12" s="40"/>
      <c r="BD12" s="40"/>
      <c r="BE12" s="40"/>
      <c r="BF12" s="39"/>
      <c r="BG12" s="47" t="s">
        <v>104</v>
      </c>
      <c r="BH12" s="36"/>
      <c r="BI12" s="36"/>
      <c r="BJ12" s="47"/>
      <c r="BK12" s="367">
        <v>45</v>
      </c>
      <c r="BL12" s="367"/>
      <c r="BM12" s="40" t="s">
        <v>101</v>
      </c>
      <c r="BN12" s="39"/>
      <c r="BQ12" s="6"/>
      <c r="BR12" s="6"/>
      <c r="BS12" s="6"/>
    </row>
    <row r="13" spans="2:71" ht="12" customHeight="1" thickBot="1" x14ac:dyDescent="0.45">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s="64"/>
      <c r="AU13" s="64"/>
      <c r="AV13" s="64"/>
      <c r="AW13" s="64"/>
      <c r="AX13" s="65"/>
      <c r="AY13" s="64"/>
      <c r="AZ13" s="64"/>
      <c r="BA13" s="64"/>
      <c r="BB13" s="64"/>
      <c r="BC13" s="64"/>
      <c r="BD13" s="64"/>
      <c r="BE13" s="64"/>
      <c r="BF13" s="64"/>
      <c r="BG13" s="64"/>
      <c r="BH13" s="64"/>
      <c r="BI13" s="64"/>
      <c r="BJ13" s="64"/>
      <c r="BK13" s="64"/>
      <c r="BL13" s="64"/>
      <c r="BM13" s="64"/>
      <c r="BN13" s="64"/>
      <c r="BO13" s="3"/>
      <c r="BP13" s="3"/>
      <c r="BQ13" s="3"/>
    </row>
    <row r="14" spans="2:71" ht="21.6" customHeight="1" x14ac:dyDescent="0.4">
      <c r="B14" s="368" t="s">
        <v>20</v>
      </c>
      <c r="C14" s="371" t="s">
        <v>244</v>
      </c>
      <c r="D14" s="355" t="s">
        <v>245</v>
      </c>
      <c r="E14" s="374"/>
      <c r="F14" s="375"/>
      <c r="G14" s="355" t="s">
        <v>268</v>
      </c>
      <c r="H14" s="382"/>
      <c r="I14" s="66"/>
      <c r="J14" s="67"/>
      <c r="K14" s="66"/>
      <c r="L14" s="67"/>
      <c r="M14" s="385" t="s">
        <v>269</v>
      </c>
      <c r="N14" s="382"/>
      <c r="O14" s="385" t="s">
        <v>270</v>
      </c>
      <c r="P14" s="361"/>
      <c r="Q14" s="361"/>
      <c r="R14" s="382"/>
      <c r="S14" s="385" t="s">
        <v>271</v>
      </c>
      <c r="T14" s="361"/>
      <c r="U14" s="382"/>
      <c r="V14" s="385" t="s">
        <v>178</v>
      </c>
      <c r="W14" s="361"/>
      <c r="X14" s="361"/>
      <c r="Y14" s="361"/>
      <c r="Z14" s="356"/>
      <c r="AA14" s="374" t="s">
        <v>272</v>
      </c>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49" t="str">
        <f>IF(BI3="計画","(13)1～4週目の勤務時間数合計","(13)1か月の勤務時間数　合計")</f>
        <v>(13)1～4週目の勤務時間数合計</v>
      </c>
      <c r="BG14" s="350"/>
      <c r="BH14" s="355" t="s">
        <v>295</v>
      </c>
      <c r="BI14" s="356"/>
      <c r="BJ14" s="355" t="s">
        <v>296</v>
      </c>
      <c r="BK14" s="361"/>
      <c r="BL14" s="361"/>
      <c r="BM14" s="361"/>
      <c r="BN14" s="356"/>
    </row>
    <row r="15" spans="2:71" ht="20.25" customHeight="1" x14ac:dyDescent="0.4">
      <c r="B15" s="369"/>
      <c r="C15" s="372"/>
      <c r="D15" s="376"/>
      <c r="E15" s="377"/>
      <c r="F15" s="378"/>
      <c r="G15" s="357"/>
      <c r="H15" s="383"/>
      <c r="I15" s="68"/>
      <c r="J15" s="69"/>
      <c r="K15" s="68"/>
      <c r="L15" s="69"/>
      <c r="M15" s="386"/>
      <c r="N15" s="383"/>
      <c r="O15" s="386"/>
      <c r="P15" s="362"/>
      <c r="Q15" s="362"/>
      <c r="R15" s="383"/>
      <c r="S15" s="386"/>
      <c r="T15" s="362"/>
      <c r="U15" s="383"/>
      <c r="V15" s="386"/>
      <c r="W15" s="362"/>
      <c r="X15" s="362"/>
      <c r="Y15" s="362"/>
      <c r="Z15" s="358"/>
      <c r="AA15" s="364" t="s">
        <v>11</v>
      </c>
      <c r="AB15" s="364"/>
      <c r="AC15" s="364"/>
      <c r="AD15" s="364"/>
      <c r="AE15" s="364"/>
      <c r="AF15" s="364"/>
      <c r="AG15" s="365"/>
      <c r="AH15" s="366" t="s">
        <v>12</v>
      </c>
      <c r="AI15" s="364"/>
      <c r="AJ15" s="364"/>
      <c r="AK15" s="364"/>
      <c r="AL15" s="364"/>
      <c r="AM15" s="364"/>
      <c r="AN15" s="365"/>
      <c r="AO15" s="366" t="s">
        <v>13</v>
      </c>
      <c r="AP15" s="364"/>
      <c r="AQ15" s="364"/>
      <c r="AR15" s="364"/>
      <c r="AS15" s="364"/>
      <c r="AT15" s="364"/>
      <c r="AU15" s="365"/>
      <c r="AV15" s="366" t="s">
        <v>14</v>
      </c>
      <c r="AW15" s="364"/>
      <c r="AX15" s="364"/>
      <c r="AY15" s="364"/>
      <c r="AZ15" s="364"/>
      <c r="BA15" s="364"/>
      <c r="BB15" s="365"/>
      <c r="BC15" s="366" t="s">
        <v>15</v>
      </c>
      <c r="BD15" s="364"/>
      <c r="BE15" s="364"/>
      <c r="BF15" s="351"/>
      <c r="BG15" s="352"/>
      <c r="BH15" s="357"/>
      <c r="BI15" s="358"/>
      <c r="BJ15" s="357"/>
      <c r="BK15" s="362"/>
      <c r="BL15" s="362"/>
      <c r="BM15" s="362"/>
      <c r="BN15" s="358"/>
    </row>
    <row r="16" spans="2:71" ht="20.25" customHeight="1" x14ac:dyDescent="0.4">
      <c r="B16" s="369"/>
      <c r="C16" s="372"/>
      <c r="D16" s="376"/>
      <c r="E16" s="377"/>
      <c r="F16" s="378"/>
      <c r="G16" s="357"/>
      <c r="H16" s="383"/>
      <c r="I16" s="68"/>
      <c r="J16" s="69"/>
      <c r="K16" s="68"/>
      <c r="L16" s="69"/>
      <c r="M16" s="386"/>
      <c r="N16" s="383"/>
      <c r="O16" s="386"/>
      <c r="P16" s="362"/>
      <c r="Q16" s="362"/>
      <c r="R16" s="383"/>
      <c r="S16" s="386"/>
      <c r="T16" s="362"/>
      <c r="U16" s="383"/>
      <c r="V16" s="386"/>
      <c r="W16" s="362"/>
      <c r="X16" s="362"/>
      <c r="Y16" s="362"/>
      <c r="Z16" s="358"/>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351"/>
      <c r="BG16" s="352"/>
      <c r="BH16" s="357"/>
      <c r="BI16" s="358"/>
      <c r="BJ16" s="357"/>
      <c r="BK16" s="362"/>
      <c r="BL16" s="362"/>
      <c r="BM16" s="362"/>
      <c r="BN16" s="358"/>
    </row>
    <row r="17" spans="2:66" ht="20.25" hidden="1" customHeight="1" x14ac:dyDescent="0.4">
      <c r="B17" s="369"/>
      <c r="C17" s="372"/>
      <c r="D17" s="376"/>
      <c r="E17" s="377"/>
      <c r="F17" s="378"/>
      <c r="G17" s="357"/>
      <c r="H17" s="383"/>
      <c r="I17" s="68"/>
      <c r="J17" s="69"/>
      <c r="K17" s="68"/>
      <c r="L17" s="69"/>
      <c r="M17" s="386"/>
      <c r="N17" s="383"/>
      <c r="O17" s="386"/>
      <c r="P17" s="362"/>
      <c r="Q17" s="362"/>
      <c r="R17" s="383"/>
      <c r="S17" s="386"/>
      <c r="T17" s="362"/>
      <c r="U17" s="383"/>
      <c r="V17" s="386"/>
      <c r="W17" s="362"/>
      <c r="X17" s="362"/>
      <c r="Y17" s="362"/>
      <c r="Z17" s="358"/>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351"/>
      <c r="BG17" s="352"/>
      <c r="BH17" s="357"/>
      <c r="BI17" s="358"/>
      <c r="BJ17" s="357"/>
      <c r="BK17" s="362"/>
      <c r="BL17" s="362"/>
      <c r="BM17" s="362"/>
      <c r="BN17" s="358"/>
    </row>
    <row r="18" spans="2:66" ht="20.25" customHeight="1" thickBot="1" x14ac:dyDescent="0.45">
      <c r="B18" s="370"/>
      <c r="C18" s="373"/>
      <c r="D18" s="379"/>
      <c r="E18" s="380"/>
      <c r="F18" s="381"/>
      <c r="G18" s="359"/>
      <c r="H18" s="384"/>
      <c r="I18" s="77"/>
      <c r="J18" s="78"/>
      <c r="K18" s="77"/>
      <c r="L18" s="78"/>
      <c r="M18" s="387"/>
      <c r="N18" s="384"/>
      <c r="O18" s="387"/>
      <c r="P18" s="363"/>
      <c r="Q18" s="363"/>
      <c r="R18" s="384"/>
      <c r="S18" s="387"/>
      <c r="T18" s="363"/>
      <c r="U18" s="384"/>
      <c r="V18" s="387"/>
      <c r="W18" s="363"/>
      <c r="X18" s="363"/>
      <c r="Y18" s="363"/>
      <c r="Z18" s="360"/>
      <c r="AA18" s="79" t="str">
        <f>IF(AA17=1,"日",IF(AA17=2,"月",IF(AA17=3,"火",IF(AA17=4,"水",IF(AA17=5,"木",IF(AA17=6,"金","土"))))))</f>
        <v>水</v>
      </c>
      <c r="AB18" s="80" t="str">
        <f t="shared" ref="AB18:BB18" si="0">IF(AB17=1,"日",IF(AB17=2,"月",IF(AB17=3,"火",IF(AB17=4,"水",IF(AB17=5,"木",IF(AB17=6,"金","土"))))))</f>
        <v>木</v>
      </c>
      <c r="AC18" s="80" t="str">
        <f t="shared" si="0"/>
        <v>金</v>
      </c>
      <c r="AD18" s="80" t="str">
        <f t="shared" si="0"/>
        <v>土</v>
      </c>
      <c r="AE18" s="80" t="str">
        <f t="shared" si="0"/>
        <v>日</v>
      </c>
      <c r="AF18" s="80" t="str">
        <f t="shared" si="0"/>
        <v>月</v>
      </c>
      <c r="AG18" s="81" t="str">
        <f t="shared" si="0"/>
        <v>火</v>
      </c>
      <c r="AH18" s="82" t="str">
        <f>IF(AH17=1,"日",IF(AH17=2,"月",IF(AH17=3,"火",IF(AH17=4,"水",IF(AH17=5,"木",IF(AH17=6,"金","土"))))))</f>
        <v>水</v>
      </c>
      <c r="AI18" s="80" t="str">
        <f t="shared" si="0"/>
        <v>木</v>
      </c>
      <c r="AJ18" s="80" t="str">
        <f t="shared" si="0"/>
        <v>金</v>
      </c>
      <c r="AK18" s="80" t="str">
        <f t="shared" si="0"/>
        <v>土</v>
      </c>
      <c r="AL18" s="80" t="str">
        <f t="shared" si="0"/>
        <v>日</v>
      </c>
      <c r="AM18" s="80" t="str">
        <f t="shared" si="0"/>
        <v>月</v>
      </c>
      <c r="AN18" s="81" t="str">
        <f t="shared" si="0"/>
        <v>火</v>
      </c>
      <c r="AO18" s="82" t="str">
        <f>IF(AO17=1,"日",IF(AO17=2,"月",IF(AO17=3,"火",IF(AO17=4,"水",IF(AO17=5,"木",IF(AO17=6,"金","土"))))))</f>
        <v>水</v>
      </c>
      <c r="AP18" s="80" t="str">
        <f t="shared" si="0"/>
        <v>木</v>
      </c>
      <c r="AQ18" s="80" t="str">
        <f t="shared" si="0"/>
        <v>金</v>
      </c>
      <c r="AR18" s="80" t="str">
        <f t="shared" si="0"/>
        <v>土</v>
      </c>
      <c r="AS18" s="80" t="str">
        <f t="shared" si="0"/>
        <v>日</v>
      </c>
      <c r="AT18" s="80" t="str">
        <f t="shared" si="0"/>
        <v>月</v>
      </c>
      <c r="AU18" s="81" t="str">
        <f t="shared" si="0"/>
        <v>火</v>
      </c>
      <c r="AV18" s="82" t="str">
        <f>IF(AV17=1,"日",IF(AV17=2,"月",IF(AV17=3,"火",IF(AV17=4,"水",IF(AV17=5,"木",IF(AV17=6,"金","土"))))))</f>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353"/>
      <c r="BG18" s="354"/>
      <c r="BH18" s="359"/>
      <c r="BI18" s="360"/>
      <c r="BJ18" s="359"/>
      <c r="BK18" s="363"/>
      <c r="BL18" s="363"/>
      <c r="BM18" s="363"/>
      <c r="BN18" s="360"/>
    </row>
    <row r="19" spans="2:66" ht="20.25" customHeight="1" x14ac:dyDescent="0.4">
      <c r="B19" s="83"/>
      <c r="C19" s="330"/>
      <c r="D19" s="331"/>
      <c r="E19" s="332"/>
      <c r="F19" s="333"/>
      <c r="G19" s="341"/>
      <c r="H19" s="342"/>
      <c r="I19" s="84"/>
      <c r="J19" s="85"/>
      <c r="K19" s="84"/>
      <c r="L19" s="85"/>
      <c r="M19" s="343"/>
      <c r="N19" s="344"/>
      <c r="O19" s="345"/>
      <c r="P19" s="346"/>
      <c r="Q19" s="346"/>
      <c r="R19" s="342"/>
      <c r="S19" s="347" t="s">
        <v>110</v>
      </c>
      <c r="T19" s="339"/>
      <c r="U19" s="348"/>
      <c r="V19" s="86" t="s">
        <v>18</v>
      </c>
      <c r="W19" s="87"/>
      <c r="X19" s="87"/>
      <c r="Y19" s="88"/>
      <c r="Z19" s="89"/>
      <c r="AA19" s="165" t="s">
        <v>181</v>
      </c>
      <c r="AB19" s="166" t="s">
        <v>181</v>
      </c>
      <c r="AC19" s="166" t="s">
        <v>181</v>
      </c>
      <c r="AD19" s="166" t="s">
        <v>43</v>
      </c>
      <c r="AE19" s="166" t="s">
        <v>43</v>
      </c>
      <c r="AF19" s="166" t="s">
        <v>181</v>
      </c>
      <c r="AG19" s="167" t="s">
        <v>181</v>
      </c>
      <c r="AH19" s="165" t="s">
        <v>181</v>
      </c>
      <c r="AI19" s="166" t="s">
        <v>181</v>
      </c>
      <c r="AJ19" s="166" t="s">
        <v>181</v>
      </c>
      <c r="AK19" s="166" t="s">
        <v>43</v>
      </c>
      <c r="AL19" s="166" t="s">
        <v>43</v>
      </c>
      <c r="AM19" s="166" t="s">
        <v>181</v>
      </c>
      <c r="AN19" s="167" t="s">
        <v>181</v>
      </c>
      <c r="AO19" s="165" t="s">
        <v>181</v>
      </c>
      <c r="AP19" s="166" t="s">
        <v>181</v>
      </c>
      <c r="AQ19" s="166" t="s">
        <v>181</v>
      </c>
      <c r="AR19" s="166" t="s">
        <v>43</v>
      </c>
      <c r="AS19" s="166" t="s">
        <v>43</v>
      </c>
      <c r="AT19" s="166" t="s">
        <v>181</v>
      </c>
      <c r="AU19" s="167" t="s">
        <v>181</v>
      </c>
      <c r="AV19" s="165" t="s">
        <v>181</v>
      </c>
      <c r="AW19" s="166" t="s">
        <v>181</v>
      </c>
      <c r="AX19" s="166" t="s">
        <v>181</v>
      </c>
      <c r="AY19" s="166" t="s">
        <v>43</v>
      </c>
      <c r="AZ19" s="166" t="s">
        <v>43</v>
      </c>
      <c r="BA19" s="166" t="s">
        <v>181</v>
      </c>
      <c r="BB19" s="167" t="s">
        <v>181</v>
      </c>
      <c r="BC19" s="165"/>
      <c r="BD19" s="166"/>
      <c r="BE19" s="168"/>
      <c r="BF19" s="334"/>
      <c r="BG19" s="335"/>
      <c r="BH19" s="336"/>
      <c r="BI19" s="337"/>
      <c r="BJ19" s="338"/>
      <c r="BK19" s="339"/>
      <c r="BL19" s="339"/>
      <c r="BM19" s="339"/>
      <c r="BN19" s="340"/>
    </row>
    <row r="20" spans="2:66" ht="20.25" customHeight="1" x14ac:dyDescent="0.4">
      <c r="B20" s="93">
        <v>1</v>
      </c>
      <c r="C20" s="265"/>
      <c r="D20" s="269"/>
      <c r="E20" s="267"/>
      <c r="F20" s="268"/>
      <c r="G20" s="244" t="s">
        <v>88</v>
      </c>
      <c r="H20" s="245"/>
      <c r="I20" s="94"/>
      <c r="J20" s="90"/>
      <c r="K20" s="94"/>
      <c r="L20" s="90"/>
      <c r="M20" s="246" t="s">
        <v>111</v>
      </c>
      <c r="N20" s="247"/>
      <c r="O20" s="248" t="s">
        <v>112</v>
      </c>
      <c r="P20" s="249"/>
      <c r="Q20" s="249"/>
      <c r="R20" s="245"/>
      <c r="S20" s="274"/>
      <c r="T20" s="239"/>
      <c r="U20" s="275"/>
      <c r="V20" s="95" t="s">
        <v>83</v>
      </c>
      <c r="W20" s="96"/>
      <c r="X20" s="96"/>
      <c r="Y20" s="97"/>
      <c r="Z20" s="98"/>
      <c r="AA20" s="99">
        <f>IF(AA19="","",VLOOKUP(AA19,【記載例】シフト記号表!$C$5:$W$46,21,FALSE))</f>
        <v>7</v>
      </c>
      <c r="AB20" s="100">
        <f>IF(AB19="","",VLOOKUP(AB19,【記載例】シフト記号表!$C$5:$W$46,21,FALSE))</f>
        <v>7</v>
      </c>
      <c r="AC20" s="100">
        <f>IF(AC19="","",VLOOKUP(AC19,【記載例】シフト記号表!$C$5:$W$46,21,FALSE))</f>
        <v>7</v>
      </c>
      <c r="AD20" s="100" t="str">
        <f>IF(AD19="","",VLOOKUP(AD19,【記載例】シフト記号表!$C$5:$W$46,21,FALSE))</f>
        <v>-</v>
      </c>
      <c r="AE20" s="100" t="str">
        <f>IF(AE19="","",VLOOKUP(AE19,【記載例】シフト記号表!$C$5:$W$46,21,FALSE))</f>
        <v>-</v>
      </c>
      <c r="AF20" s="100">
        <f>IF(AF19="","",VLOOKUP(AF19,【記載例】シフト記号表!$C$5:$W$46,21,FALSE))</f>
        <v>7</v>
      </c>
      <c r="AG20" s="101">
        <f>IF(AG19="","",VLOOKUP(AG19,【記載例】シフト記号表!$C$5:$W$46,21,FALSE))</f>
        <v>7</v>
      </c>
      <c r="AH20" s="99">
        <f>IF(AH19="","",VLOOKUP(AH19,【記載例】シフト記号表!$C$5:$W$46,21,FALSE))</f>
        <v>7</v>
      </c>
      <c r="AI20" s="100">
        <f>IF(AI19="","",VLOOKUP(AI19,【記載例】シフト記号表!$C$5:$W$46,21,FALSE))</f>
        <v>7</v>
      </c>
      <c r="AJ20" s="100">
        <f>IF(AJ19="","",VLOOKUP(AJ19,【記載例】シフト記号表!$C$5:$W$46,21,FALSE))</f>
        <v>7</v>
      </c>
      <c r="AK20" s="100" t="str">
        <f>IF(AK19="","",VLOOKUP(AK19,【記載例】シフト記号表!$C$5:$W$46,21,FALSE))</f>
        <v>-</v>
      </c>
      <c r="AL20" s="100" t="str">
        <f>IF(AL19="","",VLOOKUP(AL19,【記載例】シフト記号表!$C$5:$W$46,21,FALSE))</f>
        <v>-</v>
      </c>
      <c r="AM20" s="100">
        <f>IF(AM19="","",VLOOKUP(AM19,【記載例】シフト記号表!$C$5:$W$46,21,FALSE))</f>
        <v>7</v>
      </c>
      <c r="AN20" s="101">
        <f>IF(AN19="","",VLOOKUP(AN19,【記載例】シフト記号表!$C$5:$W$46,21,FALSE))</f>
        <v>7</v>
      </c>
      <c r="AO20" s="99">
        <f>IF(AO19="","",VLOOKUP(AO19,【記載例】シフト記号表!$C$5:$W$46,21,FALSE))</f>
        <v>7</v>
      </c>
      <c r="AP20" s="100">
        <f>IF(AP19="","",VLOOKUP(AP19,【記載例】シフト記号表!$C$5:$W$46,21,FALSE))</f>
        <v>7</v>
      </c>
      <c r="AQ20" s="100">
        <f>IF(AQ19="","",VLOOKUP(AQ19,【記載例】シフト記号表!$C$5:$W$46,21,FALSE))</f>
        <v>7</v>
      </c>
      <c r="AR20" s="100" t="str">
        <f>IF(AR19="","",VLOOKUP(AR19,【記載例】シフト記号表!$C$5:$W$46,21,FALSE))</f>
        <v>-</v>
      </c>
      <c r="AS20" s="100" t="str">
        <f>IF(AS19="","",VLOOKUP(AS19,【記載例】シフト記号表!$C$5:$W$46,21,FALSE))</f>
        <v>-</v>
      </c>
      <c r="AT20" s="100">
        <f>IF(AT19="","",VLOOKUP(AT19,【記載例】シフト記号表!$C$5:$W$46,21,FALSE))</f>
        <v>7</v>
      </c>
      <c r="AU20" s="101">
        <f>IF(AU19="","",VLOOKUP(AU19,【記載例】シフト記号表!$C$5:$W$46,21,FALSE))</f>
        <v>7</v>
      </c>
      <c r="AV20" s="99">
        <f>IF(AV19="","",VLOOKUP(AV19,【記載例】シフト記号表!$C$5:$W$46,21,FALSE))</f>
        <v>7</v>
      </c>
      <c r="AW20" s="100">
        <f>IF(AW19="","",VLOOKUP(AW19,【記載例】シフト記号表!$C$5:$W$46,21,FALSE))</f>
        <v>7</v>
      </c>
      <c r="AX20" s="100">
        <f>IF(AX19="","",VLOOKUP(AX19,【記載例】シフト記号表!$C$5:$W$46,21,FALSE))</f>
        <v>7</v>
      </c>
      <c r="AY20" s="100" t="str">
        <f>IF(AY19="","",VLOOKUP(AY19,【記載例】シフト記号表!$C$5:$W$46,21,FALSE))</f>
        <v>-</v>
      </c>
      <c r="AZ20" s="100" t="str">
        <f>IF(AZ19="","",VLOOKUP(AZ19,【記載例】シフト記号表!$C$5:$W$46,21,FALSE))</f>
        <v>-</v>
      </c>
      <c r="BA20" s="100">
        <f>IF(BA19="","",VLOOKUP(BA19,【記載例】シフト記号表!$C$5:$W$46,21,FALSE))</f>
        <v>7</v>
      </c>
      <c r="BB20" s="101">
        <f>IF(BB19="","",VLOOKUP(BB19,【記載例】シフト記号表!$C$5:$W$46,21,FALSE))</f>
        <v>7</v>
      </c>
      <c r="BC20" s="99" t="str">
        <f>IF(BC19="","",VLOOKUP(BC19,【記載例】シフト記号表!$C$5:$W$46,21,FALSE))</f>
        <v/>
      </c>
      <c r="BD20" s="100" t="str">
        <f>IF(BD19="","",VLOOKUP(BD19,【記載例】シフト記号表!$C$5:$W$46,21,FALSE))</f>
        <v/>
      </c>
      <c r="BE20" s="169" t="str">
        <f>IF(BE19="","",VLOOKUP(BE19,【記載例】シフト記号表!$C$5:$W$46,21,FALSE))</f>
        <v/>
      </c>
      <c r="BF20" s="250">
        <f>IF($BI$3="計画",SUM(AA20:BB20),IF($BI$3="実績",SUM(AA20:BE20),""))</f>
        <v>140</v>
      </c>
      <c r="BG20" s="251"/>
      <c r="BH20" s="252">
        <f>IF($BI$3="計画",BF20/4,IF($BI$3="実績",(BF20/($BI$7/7)),""))</f>
        <v>35</v>
      </c>
      <c r="BI20" s="253"/>
      <c r="BJ20" s="238"/>
      <c r="BK20" s="239"/>
      <c r="BL20" s="239"/>
      <c r="BM20" s="239"/>
      <c r="BN20" s="240"/>
    </row>
    <row r="21" spans="2:66" ht="20.25" customHeight="1" x14ac:dyDescent="0.4">
      <c r="B21" s="102"/>
      <c r="C21" s="265"/>
      <c r="D21" s="269"/>
      <c r="E21" s="267"/>
      <c r="F21" s="268"/>
      <c r="G21" s="254"/>
      <c r="H21" s="255"/>
      <c r="I21" s="263" t="str">
        <f>G20</f>
        <v>管理者</v>
      </c>
      <c r="J21" s="255"/>
      <c r="K21" s="263" t="str">
        <f>M20</f>
        <v>A</v>
      </c>
      <c r="L21" s="255"/>
      <c r="M21" s="256"/>
      <c r="N21" s="257"/>
      <c r="O21" s="258"/>
      <c r="P21" s="259"/>
      <c r="Q21" s="259"/>
      <c r="R21" s="260"/>
      <c r="S21" s="276"/>
      <c r="T21" s="242"/>
      <c r="U21" s="277"/>
      <c r="V21" s="103" t="s">
        <v>127</v>
      </c>
      <c r="W21" s="104"/>
      <c r="X21" s="104"/>
      <c r="Y21" s="105"/>
      <c r="Z21" s="106"/>
      <c r="AA21" s="107">
        <f>IF(AA19="","",VLOOKUP(AA19,【記載例】シフト記号表!$C$5:$Y$46,23,FALSE))</f>
        <v>1</v>
      </c>
      <c r="AB21" s="108">
        <f>IF(AB19="","",VLOOKUP(AB19,【記載例】シフト記号表!$C$5:$Y$46,23,FALSE))</f>
        <v>1</v>
      </c>
      <c r="AC21" s="108">
        <f>IF(AC19="","",VLOOKUP(AC19,【記載例】シフト記号表!$C$5:$Y$46,23,FALSE))</f>
        <v>1</v>
      </c>
      <c r="AD21" s="108" t="str">
        <f>IF(AD19="","",VLOOKUP(AD19,【記載例】シフト記号表!$C$5:$Y$46,23,FALSE))</f>
        <v>-</v>
      </c>
      <c r="AE21" s="108" t="str">
        <f>IF(AE19="","",VLOOKUP(AE19,【記載例】シフト記号表!$C$5:$Y$46,23,FALSE))</f>
        <v>-</v>
      </c>
      <c r="AF21" s="108">
        <f>IF(AF19="","",VLOOKUP(AF19,【記載例】シフト記号表!$C$5:$Y$46,23,FALSE))</f>
        <v>1</v>
      </c>
      <c r="AG21" s="109">
        <f>IF(AG19="","",VLOOKUP(AG19,【記載例】シフト記号表!$C$5:$Y$46,23,FALSE))</f>
        <v>1</v>
      </c>
      <c r="AH21" s="107">
        <f>IF(AH19="","",VLOOKUP(AH19,【記載例】シフト記号表!$C$5:$Y$46,23,FALSE))</f>
        <v>1</v>
      </c>
      <c r="AI21" s="108">
        <f>IF(AI19="","",VLOOKUP(AI19,【記載例】シフト記号表!$C$5:$Y$46,23,FALSE))</f>
        <v>1</v>
      </c>
      <c r="AJ21" s="108">
        <f>IF(AJ19="","",VLOOKUP(AJ19,【記載例】シフト記号表!$C$5:$Y$46,23,FALSE))</f>
        <v>1</v>
      </c>
      <c r="AK21" s="108" t="str">
        <f>IF(AK19="","",VLOOKUP(AK19,【記載例】シフト記号表!$C$5:$Y$46,23,FALSE))</f>
        <v>-</v>
      </c>
      <c r="AL21" s="108" t="str">
        <f>IF(AL19="","",VLOOKUP(AL19,【記載例】シフト記号表!$C$5:$Y$46,23,FALSE))</f>
        <v>-</v>
      </c>
      <c r="AM21" s="108">
        <f>IF(AM19="","",VLOOKUP(AM19,【記載例】シフト記号表!$C$5:$Y$46,23,FALSE))</f>
        <v>1</v>
      </c>
      <c r="AN21" s="109">
        <f>IF(AN19="","",VLOOKUP(AN19,【記載例】シフト記号表!$C$5:$Y$46,23,FALSE))</f>
        <v>1</v>
      </c>
      <c r="AO21" s="107">
        <f>IF(AO19="","",VLOOKUP(AO19,【記載例】シフト記号表!$C$5:$Y$46,23,FALSE))</f>
        <v>1</v>
      </c>
      <c r="AP21" s="108">
        <f>IF(AP19="","",VLOOKUP(AP19,【記載例】シフト記号表!$C$5:$Y$46,23,FALSE))</f>
        <v>1</v>
      </c>
      <c r="AQ21" s="108">
        <f>IF(AQ19="","",VLOOKUP(AQ19,【記載例】シフト記号表!$C$5:$Y$46,23,FALSE))</f>
        <v>1</v>
      </c>
      <c r="AR21" s="108" t="str">
        <f>IF(AR19="","",VLOOKUP(AR19,【記載例】シフト記号表!$C$5:$Y$46,23,FALSE))</f>
        <v>-</v>
      </c>
      <c r="AS21" s="108" t="str">
        <f>IF(AS19="","",VLOOKUP(AS19,【記載例】シフト記号表!$C$5:$Y$46,23,FALSE))</f>
        <v>-</v>
      </c>
      <c r="AT21" s="108">
        <f>IF(AT19="","",VLOOKUP(AT19,【記載例】シフト記号表!$C$5:$Y$46,23,FALSE))</f>
        <v>1</v>
      </c>
      <c r="AU21" s="109">
        <f>IF(AU19="","",VLOOKUP(AU19,【記載例】シフト記号表!$C$5:$Y$46,23,FALSE))</f>
        <v>1</v>
      </c>
      <c r="AV21" s="107">
        <f>IF(AV19="","",VLOOKUP(AV19,【記載例】シフト記号表!$C$5:$Y$46,23,FALSE))</f>
        <v>1</v>
      </c>
      <c r="AW21" s="108">
        <f>IF(AW19="","",VLOOKUP(AW19,【記載例】シフト記号表!$C$5:$Y$46,23,FALSE))</f>
        <v>1</v>
      </c>
      <c r="AX21" s="108">
        <f>IF(AX19="","",VLOOKUP(AX19,【記載例】シフト記号表!$C$5:$Y$46,23,FALSE))</f>
        <v>1</v>
      </c>
      <c r="AY21" s="108" t="str">
        <f>IF(AY19="","",VLOOKUP(AY19,【記載例】シフト記号表!$C$5:$Y$46,23,FALSE))</f>
        <v>-</v>
      </c>
      <c r="AZ21" s="108" t="str">
        <f>IF(AZ19="","",VLOOKUP(AZ19,【記載例】シフト記号表!$C$5:$Y$46,23,FALSE))</f>
        <v>-</v>
      </c>
      <c r="BA21" s="108">
        <f>IF(BA19="","",VLOOKUP(BA19,【記載例】シフト記号表!$C$5:$Y$46,23,FALSE))</f>
        <v>1</v>
      </c>
      <c r="BB21" s="109">
        <f>IF(BB19="","",VLOOKUP(BB19,【記載例】シフト記号表!$C$5:$Y$46,23,FALSE))</f>
        <v>1</v>
      </c>
      <c r="BC21" s="107" t="str">
        <f>IF(BC19="","",VLOOKUP(BC19,【記載例】シフト記号表!$C$5:$Y$46,23,FALSE))</f>
        <v/>
      </c>
      <c r="BD21" s="108" t="str">
        <f>IF(BD19="","",VLOOKUP(BD19,【記載例】シフト記号表!$C$5:$Y$46,23,FALSE))</f>
        <v/>
      </c>
      <c r="BE21" s="110" t="str">
        <f>IF(BE19="","",VLOOKUP(BE19,【記載例】シフト記号表!$C$5:$Y$46,23,FALSE))</f>
        <v/>
      </c>
      <c r="BF21" s="261">
        <f>IF($BI$3="計画",SUM(AA21:BB21),IF($BI$3="実績",SUM(AA21:BE21),""))</f>
        <v>20</v>
      </c>
      <c r="BG21" s="262"/>
      <c r="BH21" s="282">
        <f>IF($BI$3="計画",BF21/4,IF($BI$3="実績",(BF21/($BI$7/7)),""))</f>
        <v>5</v>
      </c>
      <c r="BI21" s="283"/>
      <c r="BJ21" s="241"/>
      <c r="BK21" s="242"/>
      <c r="BL21" s="242"/>
      <c r="BM21" s="242"/>
      <c r="BN21" s="243"/>
    </row>
    <row r="22" spans="2:66" ht="20.25" customHeight="1" x14ac:dyDescent="0.4">
      <c r="B22" s="111"/>
      <c r="C22" s="264"/>
      <c r="D22" s="266"/>
      <c r="E22" s="267"/>
      <c r="F22" s="268"/>
      <c r="G22" s="284"/>
      <c r="H22" s="285"/>
      <c r="I22" s="112"/>
      <c r="J22" s="113"/>
      <c r="K22" s="112"/>
      <c r="L22" s="113"/>
      <c r="M22" s="270"/>
      <c r="N22" s="271"/>
      <c r="O22" s="286"/>
      <c r="P22" s="287"/>
      <c r="Q22" s="287"/>
      <c r="R22" s="285"/>
      <c r="S22" s="272" t="s">
        <v>187</v>
      </c>
      <c r="T22" s="236"/>
      <c r="U22" s="273"/>
      <c r="V22" s="114" t="s">
        <v>18</v>
      </c>
      <c r="W22" s="115"/>
      <c r="X22" s="115"/>
      <c r="Y22" s="116"/>
      <c r="Z22" s="117"/>
      <c r="AA22" s="118" t="s">
        <v>258</v>
      </c>
      <c r="AB22" s="170" t="s">
        <v>51</v>
      </c>
      <c r="AC22" s="170" t="s">
        <v>258</v>
      </c>
      <c r="AD22" s="170" t="s">
        <v>43</v>
      </c>
      <c r="AE22" s="170" t="s">
        <v>43</v>
      </c>
      <c r="AF22" s="170" t="s">
        <v>258</v>
      </c>
      <c r="AG22" s="120" t="s">
        <v>51</v>
      </c>
      <c r="AH22" s="118" t="s">
        <v>258</v>
      </c>
      <c r="AI22" s="170" t="s">
        <v>51</v>
      </c>
      <c r="AJ22" s="170" t="s">
        <v>258</v>
      </c>
      <c r="AK22" s="170" t="s">
        <v>43</v>
      </c>
      <c r="AL22" s="170" t="s">
        <v>43</v>
      </c>
      <c r="AM22" s="170" t="s">
        <v>258</v>
      </c>
      <c r="AN22" s="120" t="s">
        <v>51</v>
      </c>
      <c r="AO22" s="118" t="s">
        <v>258</v>
      </c>
      <c r="AP22" s="170" t="s">
        <v>51</v>
      </c>
      <c r="AQ22" s="170" t="s">
        <v>258</v>
      </c>
      <c r="AR22" s="170" t="s">
        <v>43</v>
      </c>
      <c r="AS22" s="170" t="s">
        <v>43</v>
      </c>
      <c r="AT22" s="170" t="s">
        <v>258</v>
      </c>
      <c r="AU22" s="120" t="s">
        <v>51</v>
      </c>
      <c r="AV22" s="118" t="s">
        <v>258</v>
      </c>
      <c r="AW22" s="170" t="s">
        <v>51</v>
      </c>
      <c r="AX22" s="170" t="s">
        <v>258</v>
      </c>
      <c r="AY22" s="170" t="s">
        <v>43</v>
      </c>
      <c r="AZ22" s="170" t="s">
        <v>43</v>
      </c>
      <c r="BA22" s="170" t="s">
        <v>258</v>
      </c>
      <c r="BB22" s="120" t="s">
        <v>51</v>
      </c>
      <c r="BC22" s="118"/>
      <c r="BD22" s="170"/>
      <c r="BE22" s="171"/>
      <c r="BF22" s="278"/>
      <c r="BG22" s="279"/>
      <c r="BH22" s="280"/>
      <c r="BI22" s="281"/>
      <c r="BJ22" s="235"/>
      <c r="BK22" s="236"/>
      <c r="BL22" s="236"/>
      <c r="BM22" s="236"/>
      <c r="BN22" s="237"/>
    </row>
    <row r="23" spans="2:66" ht="20.25" customHeight="1" x14ac:dyDescent="0.4">
      <c r="B23" s="93">
        <f>B20+1</f>
        <v>2</v>
      </c>
      <c r="C23" s="265"/>
      <c r="D23" s="269"/>
      <c r="E23" s="267"/>
      <c r="F23" s="268"/>
      <c r="G23" s="244" t="s">
        <v>133</v>
      </c>
      <c r="H23" s="245"/>
      <c r="I23" s="94"/>
      <c r="J23" s="90"/>
      <c r="K23" s="94"/>
      <c r="L23" s="90"/>
      <c r="M23" s="246" t="s">
        <v>111</v>
      </c>
      <c r="N23" s="247"/>
      <c r="O23" s="248" t="s">
        <v>138</v>
      </c>
      <c r="P23" s="249"/>
      <c r="Q23" s="249"/>
      <c r="R23" s="245"/>
      <c r="S23" s="274"/>
      <c r="T23" s="239"/>
      <c r="U23" s="275"/>
      <c r="V23" s="95" t="s">
        <v>83</v>
      </c>
      <c r="W23" s="96"/>
      <c r="X23" s="96"/>
      <c r="Y23" s="97"/>
      <c r="Z23" s="98"/>
      <c r="AA23" s="99">
        <f>IF(AA22="","",VLOOKUP(AA22,【記載例】シフト記号表!$C$5:$W$46,21,FALSE))</f>
        <v>7</v>
      </c>
      <c r="AB23" s="100">
        <f>IF(AB22="","",VLOOKUP(AB22,【記載例】シフト記号表!$C$5:$W$46,21,FALSE))</f>
        <v>7</v>
      </c>
      <c r="AC23" s="100">
        <f>IF(AC22="","",VLOOKUP(AC22,【記載例】シフト記号表!$C$5:$W$46,21,FALSE))</f>
        <v>7</v>
      </c>
      <c r="AD23" s="100" t="str">
        <f>IF(AD22="","",VLOOKUP(AD22,【記載例】シフト記号表!$C$5:$W$46,21,FALSE))</f>
        <v>-</v>
      </c>
      <c r="AE23" s="100" t="str">
        <f>IF(AE22="","",VLOOKUP(AE22,【記載例】シフト記号表!$C$5:$W$46,21,FALSE))</f>
        <v>-</v>
      </c>
      <c r="AF23" s="100">
        <f>IF(AF22="","",VLOOKUP(AF22,【記載例】シフト記号表!$C$5:$W$46,21,FALSE))</f>
        <v>7</v>
      </c>
      <c r="AG23" s="101">
        <f>IF(AG22="","",VLOOKUP(AG22,【記載例】シフト記号表!$C$5:$W$46,21,FALSE))</f>
        <v>7</v>
      </c>
      <c r="AH23" s="99">
        <f>IF(AH22="","",VLOOKUP(AH22,【記載例】シフト記号表!$C$5:$W$46,21,FALSE))</f>
        <v>7</v>
      </c>
      <c r="AI23" s="100">
        <f>IF(AI22="","",VLOOKUP(AI22,【記載例】シフト記号表!$C$5:$W$46,21,FALSE))</f>
        <v>7</v>
      </c>
      <c r="AJ23" s="100">
        <f>IF(AJ22="","",VLOOKUP(AJ22,【記載例】シフト記号表!$C$5:$W$46,21,FALSE))</f>
        <v>7</v>
      </c>
      <c r="AK23" s="100" t="str">
        <f>IF(AK22="","",VLOOKUP(AK22,【記載例】シフト記号表!$C$5:$W$46,21,FALSE))</f>
        <v>-</v>
      </c>
      <c r="AL23" s="100" t="str">
        <f>IF(AL22="","",VLOOKUP(AL22,【記載例】シフト記号表!$C$5:$W$46,21,FALSE))</f>
        <v>-</v>
      </c>
      <c r="AM23" s="100">
        <f>IF(AM22="","",VLOOKUP(AM22,【記載例】シフト記号表!$C$5:$W$46,21,FALSE))</f>
        <v>7</v>
      </c>
      <c r="AN23" s="101">
        <f>IF(AN22="","",VLOOKUP(AN22,【記載例】シフト記号表!$C$5:$W$46,21,FALSE))</f>
        <v>7</v>
      </c>
      <c r="AO23" s="99">
        <f>IF(AO22="","",VLOOKUP(AO22,【記載例】シフト記号表!$C$5:$W$46,21,FALSE))</f>
        <v>7</v>
      </c>
      <c r="AP23" s="100">
        <f>IF(AP22="","",VLOOKUP(AP22,【記載例】シフト記号表!$C$5:$W$46,21,FALSE))</f>
        <v>7</v>
      </c>
      <c r="AQ23" s="100">
        <f>IF(AQ22="","",VLOOKUP(AQ22,【記載例】シフト記号表!$C$5:$W$46,21,FALSE))</f>
        <v>7</v>
      </c>
      <c r="AR23" s="100" t="str">
        <f>IF(AR22="","",VLOOKUP(AR22,【記載例】シフト記号表!$C$5:$W$46,21,FALSE))</f>
        <v>-</v>
      </c>
      <c r="AS23" s="100" t="str">
        <f>IF(AS22="","",VLOOKUP(AS22,【記載例】シフト記号表!$C$5:$W$46,21,FALSE))</f>
        <v>-</v>
      </c>
      <c r="AT23" s="100">
        <f>IF(AT22="","",VLOOKUP(AT22,【記載例】シフト記号表!$C$5:$W$46,21,FALSE))</f>
        <v>7</v>
      </c>
      <c r="AU23" s="101">
        <f>IF(AU22="","",VLOOKUP(AU22,【記載例】シフト記号表!$C$5:$W$46,21,FALSE))</f>
        <v>7</v>
      </c>
      <c r="AV23" s="99">
        <f>IF(AV22="","",VLOOKUP(AV22,【記載例】シフト記号表!$C$5:$W$46,21,FALSE))</f>
        <v>7</v>
      </c>
      <c r="AW23" s="100">
        <f>IF(AW22="","",VLOOKUP(AW22,【記載例】シフト記号表!$C$5:$W$46,21,FALSE))</f>
        <v>7</v>
      </c>
      <c r="AX23" s="100">
        <f>IF(AX22="","",VLOOKUP(AX22,【記載例】シフト記号表!$C$5:$W$46,21,FALSE))</f>
        <v>7</v>
      </c>
      <c r="AY23" s="100" t="str">
        <f>IF(AY22="","",VLOOKUP(AY22,【記載例】シフト記号表!$C$5:$W$46,21,FALSE))</f>
        <v>-</v>
      </c>
      <c r="AZ23" s="100" t="str">
        <f>IF(AZ22="","",VLOOKUP(AZ22,【記載例】シフト記号表!$C$5:$W$46,21,FALSE))</f>
        <v>-</v>
      </c>
      <c r="BA23" s="100">
        <f>IF(BA22="","",VLOOKUP(BA22,【記載例】シフト記号表!$C$5:$W$46,21,FALSE))</f>
        <v>7</v>
      </c>
      <c r="BB23" s="101">
        <f>IF(BB22="","",VLOOKUP(BB22,【記載例】シフト記号表!$C$5:$W$46,21,FALSE))</f>
        <v>7</v>
      </c>
      <c r="BC23" s="99" t="str">
        <f>IF(BC22="","",VLOOKUP(BC22,【記載例】シフト記号表!$C$5:$W$46,21,FALSE))</f>
        <v/>
      </c>
      <c r="BD23" s="100" t="str">
        <f>IF(BD22="","",VLOOKUP(BD22,【記載例】シフト記号表!$C$5:$W$46,21,FALSE))</f>
        <v/>
      </c>
      <c r="BE23" s="169" t="str">
        <f>IF(BE22="","",VLOOKUP(BE22,【記載例】シフト記号表!$C$5:$W$46,21,FALSE))</f>
        <v/>
      </c>
      <c r="BF23" s="250">
        <f>IF($BI$3="計画",SUM(AA23:BB23),IF($BI$3="実績",SUM(AA23:BE23),""))</f>
        <v>140</v>
      </c>
      <c r="BG23" s="251"/>
      <c r="BH23" s="252">
        <f>IF($BI$3="計画",BF23/4,IF($BI$3="実績",(BF23/($BI$7/7)),""))</f>
        <v>35</v>
      </c>
      <c r="BI23" s="253"/>
      <c r="BJ23" s="238"/>
      <c r="BK23" s="239"/>
      <c r="BL23" s="239"/>
      <c r="BM23" s="239"/>
      <c r="BN23" s="240"/>
    </row>
    <row r="24" spans="2:66" ht="20.25" customHeight="1" x14ac:dyDescent="0.4">
      <c r="B24" s="102"/>
      <c r="C24" s="265"/>
      <c r="D24" s="269"/>
      <c r="E24" s="267"/>
      <c r="F24" s="268"/>
      <c r="G24" s="254"/>
      <c r="H24" s="255"/>
      <c r="I24" s="263" t="str">
        <f>G23</f>
        <v>生活相談員</v>
      </c>
      <c r="J24" s="255"/>
      <c r="K24" s="263" t="str">
        <f>M23</f>
        <v>A</v>
      </c>
      <c r="L24" s="255"/>
      <c r="M24" s="256"/>
      <c r="N24" s="257"/>
      <c r="O24" s="258"/>
      <c r="P24" s="259"/>
      <c r="Q24" s="259"/>
      <c r="R24" s="260"/>
      <c r="S24" s="276"/>
      <c r="T24" s="242"/>
      <c r="U24" s="277"/>
      <c r="V24" s="103" t="s">
        <v>127</v>
      </c>
      <c r="W24" s="104"/>
      <c r="X24" s="104"/>
      <c r="Y24" s="105"/>
      <c r="Z24" s="106"/>
      <c r="AA24" s="107">
        <f>IF(AA22="","",VLOOKUP(AA22,【記載例】シフト記号表!$C$5:$Y$46,23,FALSE))</f>
        <v>1</v>
      </c>
      <c r="AB24" s="108">
        <f>IF(AB22="","",VLOOKUP(AB22,【記載例】シフト記号表!$C$5:$Y$46,23,FALSE))</f>
        <v>1</v>
      </c>
      <c r="AC24" s="108">
        <f>IF(AC22="","",VLOOKUP(AC22,【記載例】シフト記号表!$C$5:$Y$46,23,FALSE))</f>
        <v>1</v>
      </c>
      <c r="AD24" s="108" t="str">
        <f>IF(AD22="","",VLOOKUP(AD22,【記載例】シフト記号表!$C$5:$Y$46,23,FALSE))</f>
        <v>-</v>
      </c>
      <c r="AE24" s="108" t="str">
        <f>IF(AE22="","",VLOOKUP(AE22,【記載例】シフト記号表!$C$5:$Y$46,23,FALSE))</f>
        <v>-</v>
      </c>
      <c r="AF24" s="108">
        <f>IF(AF22="","",VLOOKUP(AF22,【記載例】シフト記号表!$C$5:$Y$46,23,FALSE))</f>
        <v>1</v>
      </c>
      <c r="AG24" s="109">
        <f>IF(AG22="","",VLOOKUP(AG22,【記載例】シフト記号表!$C$5:$Y$46,23,FALSE))</f>
        <v>1</v>
      </c>
      <c r="AH24" s="107">
        <f>IF(AH22="","",VLOOKUP(AH22,【記載例】シフト記号表!$C$5:$Y$46,23,FALSE))</f>
        <v>1</v>
      </c>
      <c r="AI24" s="108">
        <f>IF(AI22="","",VLOOKUP(AI22,【記載例】シフト記号表!$C$5:$Y$46,23,FALSE))</f>
        <v>1</v>
      </c>
      <c r="AJ24" s="108">
        <f>IF(AJ22="","",VLOOKUP(AJ22,【記載例】シフト記号表!$C$5:$Y$46,23,FALSE))</f>
        <v>1</v>
      </c>
      <c r="AK24" s="108" t="str">
        <f>IF(AK22="","",VLOOKUP(AK22,【記載例】シフト記号表!$C$5:$Y$46,23,FALSE))</f>
        <v>-</v>
      </c>
      <c r="AL24" s="108" t="str">
        <f>IF(AL22="","",VLOOKUP(AL22,【記載例】シフト記号表!$C$5:$Y$46,23,FALSE))</f>
        <v>-</v>
      </c>
      <c r="AM24" s="108">
        <f>IF(AM22="","",VLOOKUP(AM22,【記載例】シフト記号表!$C$5:$Y$46,23,FALSE))</f>
        <v>1</v>
      </c>
      <c r="AN24" s="109">
        <f>IF(AN22="","",VLOOKUP(AN22,【記載例】シフト記号表!$C$5:$Y$46,23,FALSE))</f>
        <v>1</v>
      </c>
      <c r="AO24" s="107">
        <f>IF(AO22="","",VLOOKUP(AO22,【記載例】シフト記号表!$C$5:$Y$46,23,FALSE))</f>
        <v>1</v>
      </c>
      <c r="AP24" s="108">
        <f>IF(AP22="","",VLOOKUP(AP22,【記載例】シフト記号表!$C$5:$Y$46,23,FALSE))</f>
        <v>1</v>
      </c>
      <c r="AQ24" s="108">
        <f>IF(AQ22="","",VLOOKUP(AQ22,【記載例】シフト記号表!$C$5:$Y$46,23,FALSE))</f>
        <v>1</v>
      </c>
      <c r="AR24" s="108" t="str">
        <f>IF(AR22="","",VLOOKUP(AR22,【記載例】シフト記号表!$C$5:$Y$46,23,FALSE))</f>
        <v>-</v>
      </c>
      <c r="AS24" s="108" t="str">
        <f>IF(AS22="","",VLOOKUP(AS22,【記載例】シフト記号表!$C$5:$Y$46,23,FALSE))</f>
        <v>-</v>
      </c>
      <c r="AT24" s="108">
        <f>IF(AT22="","",VLOOKUP(AT22,【記載例】シフト記号表!$C$5:$Y$46,23,FALSE))</f>
        <v>1</v>
      </c>
      <c r="AU24" s="109">
        <f>IF(AU22="","",VLOOKUP(AU22,【記載例】シフト記号表!$C$5:$Y$46,23,FALSE))</f>
        <v>1</v>
      </c>
      <c r="AV24" s="107">
        <f>IF(AV22="","",VLOOKUP(AV22,【記載例】シフト記号表!$C$5:$Y$46,23,FALSE))</f>
        <v>1</v>
      </c>
      <c r="AW24" s="108">
        <f>IF(AW22="","",VLOOKUP(AW22,【記載例】シフト記号表!$C$5:$Y$46,23,FALSE))</f>
        <v>1</v>
      </c>
      <c r="AX24" s="108">
        <f>IF(AX22="","",VLOOKUP(AX22,【記載例】シフト記号表!$C$5:$Y$46,23,FALSE))</f>
        <v>1</v>
      </c>
      <c r="AY24" s="108" t="str">
        <f>IF(AY22="","",VLOOKUP(AY22,【記載例】シフト記号表!$C$5:$Y$46,23,FALSE))</f>
        <v>-</v>
      </c>
      <c r="AZ24" s="108" t="str">
        <f>IF(AZ22="","",VLOOKUP(AZ22,【記載例】シフト記号表!$C$5:$Y$46,23,FALSE))</f>
        <v>-</v>
      </c>
      <c r="BA24" s="108">
        <f>IF(BA22="","",VLOOKUP(BA22,【記載例】シフト記号表!$C$5:$Y$46,23,FALSE))</f>
        <v>1</v>
      </c>
      <c r="BB24" s="109">
        <f>IF(BB22="","",VLOOKUP(BB22,【記載例】シフト記号表!$C$5:$Y$46,23,FALSE))</f>
        <v>1</v>
      </c>
      <c r="BC24" s="107" t="str">
        <f>IF(BC22="","",VLOOKUP(BC22,【記載例】シフト記号表!$C$5:$Y$46,23,FALSE))</f>
        <v/>
      </c>
      <c r="BD24" s="108" t="str">
        <f>IF(BD22="","",VLOOKUP(BD22,【記載例】シフト記号表!$C$5:$Y$46,23,FALSE))</f>
        <v/>
      </c>
      <c r="BE24" s="110" t="str">
        <f>IF(BE22="","",VLOOKUP(BE22,【記載例】シフト記号表!$C$5:$Y$46,23,FALSE))</f>
        <v/>
      </c>
      <c r="BF24" s="261">
        <f>IF($BI$3="計画",SUM(AA24:BB24),IF($BI$3="実績",SUM(AA24:BE24),""))</f>
        <v>20</v>
      </c>
      <c r="BG24" s="262"/>
      <c r="BH24" s="282">
        <f>IF($BI$3="計画",BF24/4,IF($BI$3="実績",(BF24/($BI$7/7)),""))</f>
        <v>5</v>
      </c>
      <c r="BI24" s="283"/>
      <c r="BJ24" s="241"/>
      <c r="BK24" s="242"/>
      <c r="BL24" s="242"/>
      <c r="BM24" s="242"/>
      <c r="BN24" s="243"/>
    </row>
    <row r="25" spans="2:66" ht="20.25" customHeight="1" x14ac:dyDescent="0.4">
      <c r="B25" s="111"/>
      <c r="C25" s="264"/>
      <c r="D25" s="266"/>
      <c r="E25" s="267"/>
      <c r="F25" s="268"/>
      <c r="G25" s="244"/>
      <c r="H25" s="245"/>
      <c r="I25" s="94"/>
      <c r="J25" s="90"/>
      <c r="K25" s="94"/>
      <c r="L25" s="90"/>
      <c r="M25" s="270"/>
      <c r="N25" s="271"/>
      <c r="O25" s="248"/>
      <c r="P25" s="249"/>
      <c r="Q25" s="249"/>
      <c r="R25" s="245"/>
      <c r="S25" s="272" t="s">
        <v>188</v>
      </c>
      <c r="T25" s="236"/>
      <c r="U25" s="273"/>
      <c r="V25" s="114" t="s">
        <v>18</v>
      </c>
      <c r="W25" s="115"/>
      <c r="X25" s="115"/>
      <c r="Y25" s="116"/>
      <c r="Z25" s="117"/>
      <c r="AA25" s="118" t="s">
        <v>181</v>
      </c>
      <c r="AB25" s="170" t="s">
        <v>181</v>
      </c>
      <c r="AC25" s="170" t="s">
        <v>181</v>
      </c>
      <c r="AD25" s="170" t="s">
        <v>43</v>
      </c>
      <c r="AE25" s="170" t="s">
        <v>43</v>
      </c>
      <c r="AF25" s="170" t="s">
        <v>181</v>
      </c>
      <c r="AG25" s="120" t="s">
        <v>181</v>
      </c>
      <c r="AH25" s="118" t="s">
        <v>181</v>
      </c>
      <c r="AI25" s="170" t="s">
        <v>181</v>
      </c>
      <c r="AJ25" s="170" t="s">
        <v>181</v>
      </c>
      <c r="AK25" s="170" t="s">
        <v>43</v>
      </c>
      <c r="AL25" s="170" t="s">
        <v>43</v>
      </c>
      <c r="AM25" s="170" t="s">
        <v>181</v>
      </c>
      <c r="AN25" s="120" t="s">
        <v>181</v>
      </c>
      <c r="AO25" s="118" t="s">
        <v>181</v>
      </c>
      <c r="AP25" s="170" t="s">
        <v>181</v>
      </c>
      <c r="AQ25" s="170" t="s">
        <v>181</v>
      </c>
      <c r="AR25" s="170" t="s">
        <v>43</v>
      </c>
      <c r="AS25" s="170" t="s">
        <v>43</v>
      </c>
      <c r="AT25" s="170" t="s">
        <v>181</v>
      </c>
      <c r="AU25" s="120" t="s">
        <v>181</v>
      </c>
      <c r="AV25" s="118" t="s">
        <v>181</v>
      </c>
      <c r="AW25" s="170" t="s">
        <v>181</v>
      </c>
      <c r="AX25" s="170" t="s">
        <v>181</v>
      </c>
      <c r="AY25" s="170" t="s">
        <v>43</v>
      </c>
      <c r="AZ25" s="170" t="s">
        <v>43</v>
      </c>
      <c r="BA25" s="170" t="s">
        <v>181</v>
      </c>
      <c r="BB25" s="120" t="s">
        <v>181</v>
      </c>
      <c r="BC25" s="118"/>
      <c r="BD25" s="170"/>
      <c r="BE25" s="171"/>
      <c r="BF25" s="278"/>
      <c r="BG25" s="279"/>
      <c r="BH25" s="280"/>
      <c r="BI25" s="281"/>
      <c r="BJ25" s="235"/>
      <c r="BK25" s="236"/>
      <c r="BL25" s="236"/>
      <c r="BM25" s="236"/>
      <c r="BN25" s="237"/>
    </row>
    <row r="26" spans="2:66" ht="20.25" customHeight="1" x14ac:dyDescent="0.4">
      <c r="B26" s="93">
        <f>B23+1</f>
        <v>3</v>
      </c>
      <c r="C26" s="265"/>
      <c r="D26" s="269"/>
      <c r="E26" s="267"/>
      <c r="F26" s="268"/>
      <c r="G26" s="244" t="s">
        <v>248</v>
      </c>
      <c r="H26" s="245"/>
      <c r="I26" s="94"/>
      <c r="J26" s="90"/>
      <c r="K26" s="94"/>
      <c r="L26" s="90"/>
      <c r="M26" s="246" t="s">
        <v>111</v>
      </c>
      <c r="N26" s="247"/>
      <c r="O26" s="248" t="s">
        <v>89</v>
      </c>
      <c r="P26" s="249"/>
      <c r="Q26" s="249"/>
      <c r="R26" s="245"/>
      <c r="S26" s="274"/>
      <c r="T26" s="239"/>
      <c r="U26" s="275"/>
      <c r="V26" s="95" t="s">
        <v>83</v>
      </c>
      <c r="W26" s="96"/>
      <c r="X26" s="96"/>
      <c r="Y26" s="97"/>
      <c r="Z26" s="98"/>
      <c r="AA26" s="99">
        <f>IF(AA25="","",VLOOKUP(AA25,【記載例】シフト記号表!$C$5:$W$46,21,FALSE))</f>
        <v>7</v>
      </c>
      <c r="AB26" s="100">
        <f>IF(AB25="","",VLOOKUP(AB25,【記載例】シフト記号表!$C$5:$W$46,21,FALSE))</f>
        <v>7</v>
      </c>
      <c r="AC26" s="100">
        <f>IF(AC25="","",VLOOKUP(AC25,【記載例】シフト記号表!$C$5:$W$46,21,FALSE))</f>
        <v>7</v>
      </c>
      <c r="AD26" s="100" t="str">
        <f>IF(AD25="","",VLOOKUP(AD25,【記載例】シフト記号表!$C$5:$W$46,21,FALSE))</f>
        <v>-</v>
      </c>
      <c r="AE26" s="100" t="str">
        <f>IF(AE25="","",VLOOKUP(AE25,【記載例】シフト記号表!$C$5:$W$46,21,FALSE))</f>
        <v>-</v>
      </c>
      <c r="AF26" s="100">
        <f>IF(AF25="","",VLOOKUP(AF25,【記載例】シフト記号表!$C$5:$W$46,21,FALSE))</f>
        <v>7</v>
      </c>
      <c r="AG26" s="101">
        <f>IF(AG25="","",VLOOKUP(AG25,【記載例】シフト記号表!$C$5:$W$46,21,FALSE))</f>
        <v>7</v>
      </c>
      <c r="AH26" s="99">
        <f>IF(AH25="","",VLOOKUP(AH25,【記載例】シフト記号表!$C$5:$W$46,21,FALSE))</f>
        <v>7</v>
      </c>
      <c r="AI26" s="100">
        <f>IF(AI25="","",VLOOKUP(AI25,【記載例】シフト記号表!$C$5:$W$46,21,FALSE))</f>
        <v>7</v>
      </c>
      <c r="AJ26" s="100">
        <f>IF(AJ25="","",VLOOKUP(AJ25,【記載例】シフト記号表!$C$5:$W$46,21,FALSE))</f>
        <v>7</v>
      </c>
      <c r="AK26" s="100" t="str">
        <f>IF(AK25="","",VLOOKUP(AK25,【記載例】シフト記号表!$C$5:$W$46,21,FALSE))</f>
        <v>-</v>
      </c>
      <c r="AL26" s="100" t="str">
        <f>IF(AL25="","",VLOOKUP(AL25,【記載例】シフト記号表!$C$5:$W$46,21,FALSE))</f>
        <v>-</v>
      </c>
      <c r="AM26" s="100">
        <f>IF(AM25="","",VLOOKUP(AM25,【記載例】シフト記号表!$C$5:$W$46,21,FALSE))</f>
        <v>7</v>
      </c>
      <c r="AN26" s="101">
        <f>IF(AN25="","",VLOOKUP(AN25,【記載例】シフト記号表!$C$5:$W$46,21,FALSE))</f>
        <v>7</v>
      </c>
      <c r="AO26" s="99">
        <f>IF(AO25="","",VLOOKUP(AO25,【記載例】シフト記号表!$C$5:$W$46,21,FALSE))</f>
        <v>7</v>
      </c>
      <c r="AP26" s="100">
        <f>IF(AP25="","",VLOOKUP(AP25,【記載例】シフト記号表!$C$5:$W$46,21,FALSE))</f>
        <v>7</v>
      </c>
      <c r="AQ26" s="100">
        <f>IF(AQ25="","",VLOOKUP(AQ25,【記載例】シフト記号表!$C$5:$W$46,21,FALSE))</f>
        <v>7</v>
      </c>
      <c r="AR26" s="100" t="str">
        <f>IF(AR25="","",VLOOKUP(AR25,【記載例】シフト記号表!$C$5:$W$46,21,FALSE))</f>
        <v>-</v>
      </c>
      <c r="AS26" s="100" t="str">
        <f>IF(AS25="","",VLOOKUP(AS25,【記載例】シフト記号表!$C$5:$W$46,21,FALSE))</f>
        <v>-</v>
      </c>
      <c r="AT26" s="100">
        <f>IF(AT25="","",VLOOKUP(AT25,【記載例】シフト記号表!$C$5:$W$46,21,FALSE))</f>
        <v>7</v>
      </c>
      <c r="AU26" s="101">
        <f>IF(AU25="","",VLOOKUP(AU25,【記載例】シフト記号表!$C$5:$W$46,21,FALSE))</f>
        <v>7</v>
      </c>
      <c r="AV26" s="99">
        <f>IF(AV25="","",VLOOKUP(AV25,【記載例】シフト記号表!$C$5:$W$46,21,FALSE))</f>
        <v>7</v>
      </c>
      <c r="AW26" s="100">
        <f>IF(AW25="","",VLOOKUP(AW25,【記載例】シフト記号表!$C$5:$W$46,21,FALSE))</f>
        <v>7</v>
      </c>
      <c r="AX26" s="100">
        <f>IF(AX25="","",VLOOKUP(AX25,【記載例】シフト記号表!$C$5:$W$46,21,FALSE))</f>
        <v>7</v>
      </c>
      <c r="AY26" s="100" t="str">
        <f>IF(AY25="","",VLOOKUP(AY25,【記載例】シフト記号表!$C$5:$W$46,21,FALSE))</f>
        <v>-</v>
      </c>
      <c r="AZ26" s="100" t="str">
        <f>IF(AZ25="","",VLOOKUP(AZ25,【記載例】シフト記号表!$C$5:$W$46,21,FALSE))</f>
        <v>-</v>
      </c>
      <c r="BA26" s="100">
        <f>IF(BA25="","",VLOOKUP(BA25,【記載例】シフト記号表!$C$5:$W$46,21,FALSE))</f>
        <v>7</v>
      </c>
      <c r="BB26" s="101">
        <f>IF(BB25="","",VLOOKUP(BB25,【記載例】シフト記号表!$C$5:$W$46,21,FALSE))</f>
        <v>7</v>
      </c>
      <c r="BC26" s="99" t="str">
        <f>IF(BC25="","",VLOOKUP(BC25,【記載例】シフト記号表!$C$5:$W$46,21,FALSE))</f>
        <v/>
      </c>
      <c r="BD26" s="100" t="str">
        <f>IF(BD25="","",VLOOKUP(BD25,【記載例】シフト記号表!$C$5:$W$46,21,FALSE))</f>
        <v/>
      </c>
      <c r="BE26" s="169" t="str">
        <f>IF(BE25="","",VLOOKUP(BE25,【記載例】シフト記号表!$C$5:$W$46,21,FALSE))</f>
        <v/>
      </c>
      <c r="BF26" s="250">
        <f>IF($BI$3="計画",SUM(AA26:BB26),IF($BI$3="実績",SUM(AA26:BE26),""))</f>
        <v>140</v>
      </c>
      <c r="BG26" s="251"/>
      <c r="BH26" s="252">
        <f>IF($BI$3="計画",BF26/4,IF($BI$3="実績",(BF26/($BI$7/7)),""))</f>
        <v>35</v>
      </c>
      <c r="BI26" s="253"/>
      <c r="BJ26" s="238"/>
      <c r="BK26" s="239"/>
      <c r="BL26" s="239"/>
      <c r="BM26" s="239"/>
      <c r="BN26" s="240"/>
    </row>
    <row r="27" spans="2:66" ht="20.25" customHeight="1" x14ac:dyDescent="0.4">
      <c r="B27" s="102"/>
      <c r="C27" s="265"/>
      <c r="D27" s="269"/>
      <c r="E27" s="267"/>
      <c r="F27" s="268"/>
      <c r="G27" s="254"/>
      <c r="H27" s="255"/>
      <c r="I27" s="263" t="str">
        <f>G26</f>
        <v>計画作成担当者</v>
      </c>
      <c r="J27" s="255"/>
      <c r="K27" s="263" t="str">
        <f>M26</f>
        <v>A</v>
      </c>
      <c r="L27" s="255"/>
      <c r="M27" s="256"/>
      <c r="N27" s="257"/>
      <c r="O27" s="258"/>
      <c r="P27" s="259"/>
      <c r="Q27" s="259"/>
      <c r="R27" s="260"/>
      <c r="S27" s="276"/>
      <c r="T27" s="242"/>
      <c r="U27" s="277"/>
      <c r="V27" s="103" t="s">
        <v>127</v>
      </c>
      <c r="W27" s="122"/>
      <c r="X27" s="122"/>
      <c r="Y27" s="123"/>
      <c r="Z27" s="124"/>
      <c r="AA27" s="107">
        <f>IF(AA25="","",VLOOKUP(AA25,【記載例】シフト記号表!$C$5:$Y$46,23,FALSE))</f>
        <v>1</v>
      </c>
      <c r="AB27" s="108">
        <f>IF(AB25="","",VLOOKUP(AB25,【記載例】シフト記号表!$C$5:$Y$46,23,FALSE))</f>
        <v>1</v>
      </c>
      <c r="AC27" s="108">
        <f>IF(AC25="","",VLOOKUP(AC25,【記載例】シフト記号表!$C$5:$Y$46,23,FALSE))</f>
        <v>1</v>
      </c>
      <c r="AD27" s="108" t="str">
        <f>IF(AD25="","",VLOOKUP(AD25,【記載例】シフト記号表!$C$5:$Y$46,23,FALSE))</f>
        <v>-</v>
      </c>
      <c r="AE27" s="108" t="str">
        <f>IF(AE25="","",VLOOKUP(AE25,【記載例】シフト記号表!$C$5:$Y$46,23,FALSE))</f>
        <v>-</v>
      </c>
      <c r="AF27" s="108">
        <f>IF(AF25="","",VLOOKUP(AF25,【記載例】シフト記号表!$C$5:$Y$46,23,FALSE))</f>
        <v>1</v>
      </c>
      <c r="AG27" s="109">
        <f>IF(AG25="","",VLOOKUP(AG25,【記載例】シフト記号表!$C$5:$Y$46,23,FALSE))</f>
        <v>1</v>
      </c>
      <c r="AH27" s="107">
        <f>IF(AH25="","",VLOOKUP(AH25,【記載例】シフト記号表!$C$5:$Y$46,23,FALSE))</f>
        <v>1</v>
      </c>
      <c r="AI27" s="108">
        <f>IF(AI25="","",VLOOKUP(AI25,【記載例】シフト記号表!$C$5:$Y$46,23,FALSE))</f>
        <v>1</v>
      </c>
      <c r="AJ27" s="108">
        <f>IF(AJ25="","",VLOOKUP(AJ25,【記載例】シフト記号表!$C$5:$Y$46,23,FALSE))</f>
        <v>1</v>
      </c>
      <c r="AK27" s="108" t="str">
        <f>IF(AK25="","",VLOOKUP(AK25,【記載例】シフト記号表!$C$5:$Y$46,23,FALSE))</f>
        <v>-</v>
      </c>
      <c r="AL27" s="108" t="str">
        <f>IF(AL25="","",VLOOKUP(AL25,【記載例】シフト記号表!$C$5:$Y$46,23,FALSE))</f>
        <v>-</v>
      </c>
      <c r="AM27" s="108">
        <f>IF(AM25="","",VLOOKUP(AM25,【記載例】シフト記号表!$C$5:$Y$46,23,FALSE))</f>
        <v>1</v>
      </c>
      <c r="AN27" s="109">
        <f>IF(AN25="","",VLOOKUP(AN25,【記載例】シフト記号表!$C$5:$Y$46,23,FALSE))</f>
        <v>1</v>
      </c>
      <c r="AO27" s="107">
        <f>IF(AO25="","",VLOOKUP(AO25,【記載例】シフト記号表!$C$5:$Y$46,23,FALSE))</f>
        <v>1</v>
      </c>
      <c r="AP27" s="108">
        <f>IF(AP25="","",VLOOKUP(AP25,【記載例】シフト記号表!$C$5:$Y$46,23,FALSE))</f>
        <v>1</v>
      </c>
      <c r="AQ27" s="108">
        <f>IF(AQ25="","",VLOOKUP(AQ25,【記載例】シフト記号表!$C$5:$Y$46,23,FALSE))</f>
        <v>1</v>
      </c>
      <c r="AR27" s="108" t="str">
        <f>IF(AR25="","",VLOOKUP(AR25,【記載例】シフト記号表!$C$5:$Y$46,23,FALSE))</f>
        <v>-</v>
      </c>
      <c r="AS27" s="108" t="str">
        <f>IF(AS25="","",VLOOKUP(AS25,【記載例】シフト記号表!$C$5:$Y$46,23,FALSE))</f>
        <v>-</v>
      </c>
      <c r="AT27" s="108">
        <f>IF(AT25="","",VLOOKUP(AT25,【記載例】シフト記号表!$C$5:$Y$46,23,FALSE))</f>
        <v>1</v>
      </c>
      <c r="AU27" s="109">
        <f>IF(AU25="","",VLOOKUP(AU25,【記載例】シフト記号表!$C$5:$Y$46,23,FALSE))</f>
        <v>1</v>
      </c>
      <c r="AV27" s="107">
        <f>IF(AV25="","",VLOOKUP(AV25,【記載例】シフト記号表!$C$5:$Y$46,23,FALSE))</f>
        <v>1</v>
      </c>
      <c r="AW27" s="108">
        <f>IF(AW25="","",VLOOKUP(AW25,【記載例】シフト記号表!$C$5:$Y$46,23,FALSE))</f>
        <v>1</v>
      </c>
      <c r="AX27" s="108">
        <f>IF(AX25="","",VLOOKUP(AX25,【記載例】シフト記号表!$C$5:$Y$46,23,FALSE))</f>
        <v>1</v>
      </c>
      <c r="AY27" s="108" t="str">
        <f>IF(AY25="","",VLOOKUP(AY25,【記載例】シフト記号表!$C$5:$Y$46,23,FALSE))</f>
        <v>-</v>
      </c>
      <c r="AZ27" s="108" t="str">
        <f>IF(AZ25="","",VLOOKUP(AZ25,【記載例】シフト記号表!$C$5:$Y$46,23,FALSE))</f>
        <v>-</v>
      </c>
      <c r="BA27" s="108">
        <f>IF(BA25="","",VLOOKUP(BA25,【記載例】シフト記号表!$C$5:$Y$46,23,FALSE))</f>
        <v>1</v>
      </c>
      <c r="BB27" s="109">
        <f>IF(BB25="","",VLOOKUP(BB25,【記載例】シフト記号表!$C$5:$Y$46,23,FALSE))</f>
        <v>1</v>
      </c>
      <c r="BC27" s="107" t="str">
        <f>IF(BC25="","",VLOOKUP(BC25,【記載例】シフト記号表!$C$5:$Y$46,23,FALSE))</f>
        <v/>
      </c>
      <c r="BD27" s="108" t="str">
        <f>IF(BD25="","",VLOOKUP(BD25,【記載例】シフト記号表!$C$5:$Y$46,23,FALSE))</f>
        <v/>
      </c>
      <c r="BE27" s="110" t="str">
        <f>IF(BE25="","",VLOOKUP(BE25,【記載例】シフト記号表!$C$5:$Y$46,23,FALSE))</f>
        <v/>
      </c>
      <c r="BF27" s="261">
        <f>IF($BI$3="計画",SUM(AA27:BB27),IF($BI$3="実績",SUM(AA27:BE27),""))</f>
        <v>20</v>
      </c>
      <c r="BG27" s="262"/>
      <c r="BH27" s="282">
        <f>IF($BI$3="計画",BF27/4,IF($BI$3="実績",(BF27/($BI$7/7)),""))</f>
        <v>5</v>
      </c>
      <c r="BI27" s="283"/>
      <c r="BJ27" s="241"/>
      <c r="BK27" s="242"/>
      <c r="BL27" s="242"/>
      <c r="BM27" s="242"/>
      <c r="BN27" s="243"/>
    </row>
    <row r="28" spans="2:66" ht="20.25" customHeight="1" x14ac:dyDescent="0.4">
      <c r="B28" s="111"/>
      <c r="C28" s="264"/>
      <c r="D28" s="266"/>
      <c r="E28" s="267"/>
      <c r="F28" s="268"/>
      <c r="G28" s="244"/>
      <c r="H28" s="245"/>
      <c r="I28" s="94"/>
      <c r="J28" s="90"/>
      <c r="K28" s="94"/>
      <c r="L28" s="90"/>
      <c r="M28" s="270"/>
      <c r="N28" s="271"/>
      <c r="O28" s="248"/>
      <c r="P28" s="249"/>
      <c r="Q28" s="249"/>
      <c r="R28" s="245"/>
      <c r="S28" s="272" t="s">
        <v>189</v>
      </c>
      <c r="T28" s="236"/>
      <c r="U28" s="273"/>
      <c r="V28" s="114" t="s">
        <v>18</v>
      </c>
      <c r="W28" s="115"/>
      <c r="X28" s="115"/>
      <c r="Y28" s="116"/>
      <c r="Z28" s="117"/>
      <c r="AA28" s="118" t="s">
        <v>225</v>
      </c>
      <c r="AB28" s="170" t="s">
        <v>225</v>
      </c>
      <c r="AC28" s="170" t="s">
        <v>225</v>
      </c>
      <c r="AD28" s="170" t="s">
        <v>43</v>
      </c>
      <c r="AE28" s="170" t="s">
        <v>43</v>
      </c>
      <c r="AF28" s="170" t="s">
        <v>225</v>
      </c>
      <c r="AG28" s="120" t="s">
        <v>225</v>
      </c>
      <c r="AH28" s="118" t="s">
        <v>225</v>
      </c>
      <c r="AI28" s="170" t="s">
        <v>225</v>
      </c>
      <c r="AJ28" s="170" t="s">
        <v>225</v>
      </c>
      <c r="AK28" s="170" t="s">
        <v>43</v>
      </c>
      <c r="AL28" s="170" t="s">
        <v>43</v>
      </c>
      <c r="AM28" s="170" t="s">
        <v>225</v>
      </c>
      <c r="AN28" s="120" t="s">
        <v>225</v>
      </c>
      <c r="AO28" s="118" t="s">
        <v>225</v>
      </c>
      <c r="AP28" s="170" t="s">
        <v>225</v>
      </c>
      <c r="AQ28" s="170" t="s">
        <v>225</v>
      </c>
      <c r="AR28" s="170" t="s">
        <v>43</v>
      </c>
      <c r="AS28" s="170" t="s">
        <v>43</v>
      </c>
      <c r="AT28" s="170" t="s">
        <v>225</v>
      </c>
      <c r="AU28" s="120" t="s">
        <v>225</v>
      </c>
      <c r="AV28" s="118" t="s">
        <v>225</v>
      </c>
      <c r="AW28" s="170" t="s">
        <v>225</v>
      </c>
      <c r="AX28" s="170" t="s">
        <v>225</v>
      </c>
      <c r="AY28" s="170" t="s">
        <v>43</v>
      </c>
      <c r="AZ28" s="170" t="s">
        <v>43</v>
      </c>
      <c r="BA28" s="170" t="s">
        <v>225</v>
      </c>
      <c r="BB28" s="120" t="s">
        <v>225</v>
      </c>
      <c r="BC28" s="118"/>
      <c r="BD28" s="170"/>
      <c r="BE28" s="171"/>
      <c r="BF28" s="278"/>
      <c r="BG28" s="279"/>
      <c r="BH28" s="280"/>
      <c r="BI28" s="281"/>
      <c r="BJ28" s="235" t="s">
        <v>213</v>
      </c>
      <c r="BK28" s="236"/>
      <c r="BL28" s="236"/>
      <c r="BM28" s="236"/>
      <c r="BN28" s="237"/>
    </row>
    <row r="29" spans="2:66" ht="20.25" customHeight="1" x14ac:dyDescent="0.4">
      <c r="B29" s="93">
        <f>B26+1</f>
        <v>4</v>
      </c>
      <c r="C29" s="265"/>
      <c r="D29" s="269"/>
      <c r="E29" s="267"/>
      <c r="F29" s="268"/>
      <c r="G29" s="244" t="s">
        <v>136</v>
      </c>
      <c r="H29" s="245"/>
      <c r="I29" s="94"/>
      <c r="J29" s="90"/>
      <c r="K29" s="94"/>
      <c r="L29" s="90"/>
      <c r="M29" s="246" t="s">
        <v>161</v>
      </c>
      <c r="N29" s="247"/>
      <c r="O29" s="248" t="s">
        <v>146</v>
      </c>
      <c r="P29" s="249"/>
      <c r="Q29" s="249"/>
      <c r="R29" s="245"/>
      <c r="S29" s="274"/>
      <c r="T29" s="239"/>
      <c r="U29" s="275"/>
      <c r="V29" s="95" t="s">
        <v>83</v>
      </c>
      <c r="W29" s="96"/>
      <c r="X29" s="96"/>
      <c r="Y29" s="97"/>
      <c r="Z29" s="98"/>
      <c r="AA29" s="99">
        <f>IF(AA28="","",VLOOKUP(AA28,【記載例】シフト記号表!$C$5:$W$46,21,FALSE))</f>
        <v>4.0000000000000018</v>
      </c>
      <c r="AB29" s="100">
        <f>IF(AB28="","",VLOOKUP(AB28,【記載例】シフト記号表!$C$5:$W$46,21,FALSE))</f>
        <v>4.0000000000000018</v>
      </c>
      <c r="AC29" s="100">
        <f>IF(AC28="","",VLOOKUP(AC28,【記載例】シフト記号表!$C$5:$W$46,21,FALSE))</f>
        <v>4.0000000000000018</v>
      </c>
      <c r="AD29" s="100" t="str">
        <f>IF(AD28="","",VLOOKUP(AD28,【記載例】シフト記号表!$C$5:$W$46,21,FALSE))</f>
        <v>-</v>
      </c>
      <c r="AE29" s="100" t="str">
        <f>IF(AE28="","",VLOOKUP(AE28,【記載例】シフト記号表!$C$5:$W$46,21,FALSE))</f>
        <v>-</v>
      </c>
      <c r="AF29" s="100">
        <f>IF(AF28="","",VLOOKUP(AF28,【記載例】シフト記号表!$C$5:$W$46,21,FALSE))</f>
        <v>4.0000000000000018</v>
      </c>
      <c r="AG29" s="101">
        <f>IF(AG28="","",VLOOKUP(AG28,【記載例】シフト記号表!$C$5:$W$46,21,FALSE))</f>
        <v>4.0000000000000018</v>
      </c>
      <c r="AH29" s="99">
        <f>IF(AH28="","",VLOOKUP(AH28,【記載例】シフト記号表!$C$5:$W$46,21,FALSE))</f>
        <v>4.0000000000000018</v>
      </c>
      <c r="AI29" s="100">
        <f>IF(AI28="","",VLOOKUP(AI28,【記載例】シフト記号表!$C$5:$W$46,21,FALSE))</f>
        <v>4.0000000000000018</v>
      </c>
      <c r="AJ29" s="100">
        <f>IF(AJ28="","",VLOOKUP(AJ28,【記載例】シフト記号表!$C$5:$W$46,21,FALSE))</f>
        <v>4.0000000000000018</v>
      </c>
      <c r="AK29" s="100" t="str">
        <f>IF(AK28="","",VLOOKUP(AK28,【記載例】シフト記号表!$C$5:$W$46,21,FALSE))</f>
        <v>-</v>
      </c>
      <c r="AL29" s="100" t="str">
        <f>IF(AL28="","",VLOOKUP(AL28,【記載例】シフト記号表!$C$5:$W$46,21,FALSE))</f>
        <v>-</v>
      </c>
      <c r="AM29" s="100">
        <f>IF(AM28="","",VLOOKUP(AM28,【記載例】シフト記号表!$C$5:$W$46,21,FALSE))</f>
        <v>4.0000000000000018</v>
      </c>
      <c r="AN29" s="101">
        <f>IF(AN28="","",VLOOKUP(AN28,【記載例】シフト記号表!$C$5:$W$46,21,FALSE))</f>
        <v>4.0000000000000018</v>
      </c>
      <c r="AO29" s="99">
        <f>IF(AO28="","",VLOOKUP(AO28,【記載例】シフト記号表!$C$5:$W$46,21,FALSE))</f>
        <v>4.0000000000000018</v>
      </c>
      <c r="AP29" s="100">
        <f>IF(AP28="","",VLOOKUP(AP28,【記載例】シフト記号表!$C$5:$W$46,21,FALSE))</f>
        <v>4.0000000000000018</v>
      </c>
      <c r="AQ29" s="100">
        <f>IF(AQ28="","",VLOOKUP(AQ28,【記載例】シフト記号表!$C$5:$W$46,21,FALSE))</f>
        <v>4.0000000000000018</v>
      </c>
      <c r="AR29" s="100" t="str">
        <f>IF(AR28="","",VLOOKUP(AR28,【記載例】シフト記号表!$C$5:$W$46,21,FALSE))</f>
        <v>-</v>
      </c>
      <c r="AS29" s="100" t="str">
        <f>IF(AS28="","",VLOOKUP(AS28,【記載例】シフト記号表!$C$5:$W$46,21,FALSE))</f>
        <v>-</v>
      </c>
      <c r="AT29" s="100">
        <f>IF(AT28="","",VLOOKUP(AT28,【記載例】シフト記号表!$C$5:$W$46,21,FALSE))</f>
        <v>4.0000000000000018</v>
      </c>
      <c r="AU29" s="101">
        <f>IF(AU28="","",VLOOKUP(AU28,【記載例】シフト記号表!$C$5:$W$46,21,FALSE))</f>
        <v>4.0000000000000018</v>
      </c>
      <c r="AV29" s="99">
        <f>IF(AV28="","",VLOOKUP(AV28,【記載例】シフト記号表!$C$5:$W$46,21,FALSE))</f>
        <v>4.0000000000000018</v>
      </c>
      <c r="AW29" s="100">
        <f>IF(AW28="","",VLOOKUP(AW28,【記載例】シフト記号表!$C$5:$W$46,21,FALSE))</f>
        <v>4.0000000000000018</v>
      </c>
      <c r="AX29" s="100">
        <f>IF(AX28="","",VLOOKUP(AX28,【記載例】シフト記号表!$C$5:$W$46,21,FALSE))</f>
        <v>4.0000000000000018</v>
      </c>
      <c r="AY29" s="100" t="str">
        <f>IF(AY28="","",VLOOKUP(AY28,【記載例】シフト記号表!$C$5:$W$46,21,FALSE))</f>
        <v>-</v>
      </c>
      <c r="AZ29" s="100" t="str">
        <f>IF(AZ28="","",VLOOKUP(AZ28,【記載例】シフト記号表!$C$5:$W$46,21,FALSE))</f>
        <v>-</v>
      </c>
      <c r="BA29" s="100">
        <f>IF(BA28="","",VLOOKUP(BA28,【記載例】シフト記号表!$C$5:$W$46,21,FALSE))</f>
        <v>4.0000000000000018</v>
      </c>
      <c r="BB29" s="101">
        <f>IF(BB28="","",VLOOKUP(BB28,【記載例】シフト記号表!$C$5:$W$46,21,FALSE))</f>
        <v>4.0000000000000018</v>
      </c>
      <c r="BC29" s="99" t="str">
        <f>IF(BC28="","",VLOOKUP(BC28,【記載例】シフト記号表!$C$5:$W$46,21,FALSE))</f>
        <v/>
      </c>
      <c r="BD29" s="100" t="str">
        <f>IF(BD28="","",VLOOKUP(BD28,【記載例】シフト記号表!$C$5:$W$46,21,FALSE))</f>
        <v/>
      </c>
      <c r="BE29" s="169" t="str">
        <f>IF(BE28="","",VLOOKUP(BE28,【記載例】シフト記号表!$C$5:$W$46,21,FALSE))</f>
        <v/>
      </c>
      <c r="BF29" s="250">
        <f>IF($BI$3="計画",SUM(AA29:BB29),IF($BI$3="実績",SUM(AA29:BE29),""))</f>
        <v>80.000000000000014</v>
      </c>
      <c r="BG29" s="251"/>
      <c r="BH29" s="252">
        <f>IF($BI$3="計画",BF29/4,IF($BI$3="実績",(BF29/($BI$7/7)),""))</f>
        <v>20.000000000000004</v>
      </c>
      <c r="BI29" s="253"/>
      <c r="BJ29" s="238"/>
      <c r="BK29" s="239"/>
      <c r="BL29" s="239"/>
      <c r="BM29" s="239"/>
      <c r="BN29" s="240"/>
    </row>
    <row r="30" spans="2:66" ht="20.25" customHeight="1" x14ac:dyDescent="0.4">
      <c r="B30" s="102"/>
      <c r="C30" s="265"/>
      <c r="D30" s="269"/>
      <c r="E30" s="267"/>
      <c r="F30" s="268"/>
      <c r="G30" s="254"/>
      <c r="H30" s="255"/>
      <c r="I30" s="263" t="str">
        <f>G29</f>
        <v>機能訓練指導員</v>
      </c>
      <c r="J30" s="255"/>
      <c r="K30" s="263" t="str">
        <f>M29</f>
        <v>B</v>
      </c>
      <c r="L30" s="255"/>
      <c r="M30" s="256"/>
      <c r="N30" s="257"/>
      <c r="O30" s="258"/>
      <c r="P30" s="259"/>
      <c r="Q30" s="259"/>
      <c r="R30" s="260"/>
      <c r="S30" s="276"/>
      <c r="T30" s="242"/>
      <c r="U30" s="277"/>
      <c r="V30" s="103" t="s">
        <v>127</v>
      </c>
      <c r="W30" s="125"/>
      <c r="X30" s="125"/>
      <c r="Y30" s="105"/>
      <c r="Z30" s="106"/>
      <c r="AA30" s="107" t="str">
        <f>IF(AA28="","",VLOOKUP(AA28,【記載例】シフト記号表!$C$5:$Y$46,23,FALSE))</f>
        <v/>
      </c>
      <c r="AB30" s="108" t="str">
        <f>IF(AB28="","",VLOOKUP(AB28,【記載例】シフト記号表!$C$5:$Y$46,23,FALSE))</f>
        <v/>
      </c>
      <c r="AC30" s="108" t="str">
        <f>IF(AC28="","",VLOOKUP(AC28,【記載例】シフト記号表!$C$5:$Y$46,23,FALSE))</f>
        <v/>
      </c>
      <c r="AD30" s="108" t="str">
        <f>IF(AD28="","",VLOOKUP(AD28,【記載例】シフト記号表!$C$5:$Y$46,23,FALSE))</f>
        <v>-</v>
      </c>
      <c r="AE30" s="108" t="str">
        <f>IF(AE28="","",VLOOKUP(AE28,【記載例】シフト記号表!$C$5:$Y$46,23,FALSE))</f>
        <v>-</v>
      </c>
      <c r="AF30" s="108" t="str">
        <f>IF(AF28="","",VLOOKUP(AF28,【記載例】シフト記号表!$C$5:$Y$46,23,FALSE))</f>
        <v/>
      </c>
      <c r="AG30" s="109" t="str">
        <f>IF(AG28="","",VLOOKUP(AG28,【記載例】シフト記号表!$C$5:$Y$46,23,FALSE))</f>
        <v/>
      </c>
      <c r="AH30" s="107" t="str">
        <f>IF(AH28="","",VLOOKUP(AH28,【記載例】シフト記号表!$C$5:$Y$46,23,FALSE))</f>
        <v/>
      </c>
      <c r="AI30" s="108" t="str">
        <f>IF(AI28="","",VLOOKUP(AI28,【記載例】シフト記号表!$C$5:$Y$46,23,FALSE))</f>
        <v/>
      </c>
      <c r="AJ30" s="108" t="str">
        <f>IF(AJ28="","",VLOOKUP(AJ28,【記載例】シフト記号表!$C$5:$Y$46,23,FALSE))</f>
        <v/>
      </c>
      <c r="AK30" s="108" t="str">
        <f>IF(AK28="","",VLOOKUP(AK28,【記載例】シフト記号表!$C$5:$Y$46,23,FALSE))</f>
        <v>-</v>
      </c>
      <c r="AL30" s="108" t="str">
        <f>IF(AL28="","",VLOOKUP(AL28,【記載例】シフト記号表!$C$5:$Y$46,23,FALSE))</f>
        <v>-</v>
      </c>
      <c r="AM30" s="108" t="str">
        <f>IF(AM28="","",VLOOKUP(AM28,【記載例】シフト記号表!$C$5:$Y$46,23,FALSE))</f>
        <v/>
      </c>
      <c r="AN30" s="109" t="str">
        <f>IF(AN28="","",VLOOKUP(AN28,【記載例】シフト記号表!$C$5:$Y$46,23,FALSE))</f>
        <v/>
      </c>
      <c r="AO30" s="107" t="str">
        <f>IF(AO28="","",VLOOKUP(AO28,【記載例】シフト記号表!$C$5:$Y$46,23,FALSE))</f>
        <v/>
      </c>
      <c r="AP30" s="108" t="str">
        <f>IF(AP28="","",VLOOKUP(AP28,【記載例】シフト記号表!$C$5:$Y$46,23,FALSE))</f>
        <v/>
      </c>
      <c r="AQ30" s="108" t="str">
        <f>IF(AQ28="","",VLOOKUP(AQ28,【記載例】シフト記号表!$C$5:$Y$46,23,FALSE))</f>
        <v/>
      </c>
      <c r="AR30" s="108" t="str">
        <f>IF(AR28="","",VLOOKUP(AR28,【記載例】シフト記号表!$C$5:$Y$46,23,FALSE))</f>
        <v>-</v>
      </c>
      <c r="AS30" s="108" t="str">
        <f>IF(AS28="","",VLOOKUP(AS28,【記載例】シフト記号表!$C$5:$Y$46,23,FALSE))</f>
        <v>-</v>
      </c>
      <c r="AT30" s="108" t="str">
        <f>IF(AT28="","",VLOOKUP(AT28,【記載例】シフト記号表!$C$5:$Y$46,23,FALSE))</f>
        <v/>
      </c>
      <c r="AU30" s="109" t="str">
        <f>IF(AU28="","",VLOOKUP(AU28,【記載例】シフト記号表!$C$5:$Y$46,23,FALSE))</f>
        <v/>
      </c>
      <c r="AV30" s="107" t="str">
        <f>IF(AV28="","",VLOOKUP(AV28,【記載例】シフト記号表!$C$5:$Y$46,23,FALSE))</f>
        <v/>
      </c>
      <c r="AW30" s="108" t="str">
        <f>IF(AW28="","",VLOOKUP(AW28,【記載例】シフト記号表!$C$5:$Y$46,23,FALSE))</f>
        <v/>
      </c>
      <c r="AX30" s="108" t="str">
        <f>IF(AX28="","",VLOOKUP(AX28,【記載例】シフト記号表!$C$5:$Y$46,23,FALSE))</f>
        <v/>
      </c>
      <c r="AY30" s="108" t="str">
        <f>IF(AY28="","",VLOOKUP(AY28,【記載例】シフト記号表!$C$5:$Y$46,23,FALSE))</f>
        <v>-</v>
      </c>
      <c r="AZ30" s="108" t="str">
        <f>IF(AZ28="","",VLOOKUP(AZ28,【記載例】シフト記号表!$C$5:$Y$46,23,FALSE))</f>
        <v>-</v>
      </c>
      <c r="BA30" s="108" t="str">
        <f>IF(BA28="","",VLOOKUP(BA28,【記載例】シフト記号表!$C$5:$Y$46,23,FALSE))</f>
        <v/>
      </c>
      <c r="BB30" s="109" t="str">
        <f>IF(BB28="","",VLOOKUP(BB28,【記載例】シフト記号表!$C$5:$Y$46,23,FALSE))</f>
        <v/>
      </c>
      <c r="BC30" s="107" t="str">
        <f>IF(BC28="","",VLOOKUP(BC28,【記載例】シフト記号表!$C$5:$Y$46,23,FALSE))</f>
        <v/>
      </c>
      <c r="BD30" s="108" t="str">
        <f>IF(BD28="","",VLOOKUP(BD28,【記載例】シフト記号表!$C$5:$Y$46,23,FALSE))</f>
        <v/>
      </c>
      <c r="BE30" s="110" t="str">
        <f>IF(BE28="","",VLOOKUP(BE28,【記載例】シフト記号表!$C$5:$Y$46,23,FALSE))</f>
        <v/>
      </c>
      <c r="BF30" s="261">
        <f>IF($BI$3="計画",SUM(AA30:BB30),IF($BI$3="実績",SUM(AA30:BE30),""))</f>
        <v>0</v>
      </c>
      <c r="BG30" s="262"/>
      <c r="BH30" s="282">
        <f>IF($BI$3="計画",BF30/4,IF($BI$3="実績",(BF30/($BI$7/7)),""))</f>
        <v>0</v>
      </c>
      <c r="BI30" s="283"/>
      <c r="BJ30" s="241"/>
      <c r="BK30" s="242"/>
      <c r="BL30" s="242"/>
      <c r="BM30" s="242"/>
      <c r="BN30" s="243"/>
    </row>
    <row r="31" spans="2:66" ht="20.25" customHeight="1" x14ac:dyDescent="0.4">
      <c r="B31" s="111"/>
      <c r="C31" s="264"/>
      <c r="D31" s="266"/>
      <c r="E31" s="267"/>
      <c r="F31" s="268"/>
      <c r="G31" s="244"/>
      <c r="H31" s="245"/>
      <c r="I31" s="94"/>
      <c r="J31" s="90"/>
      <c r="K31" s="94"/>
      <c r="L31" s="90"/>
      <c r="M31" s="270"/>
      <c r="N31" s="271"/>
      <c r="O31" s="248"/>
      <c r="P31" s="249"/>
      <c r="Q31" s="249"/>
      <c r="R31" s="245"/>
      <c r="S31" s="272" t="s">
        <v>190</v>
      </c>
      <c r="T31" s="236"/>
      <c r="U31" s="273"/>
      <c r="V31" s="114" t="s">
        <v>18</v>
      </c>
      <c r="W31" s="115"/>
      <c r="X31" s="115"/>
      <c r="Y31" s="116"/>
      <c r="Z31" s="117"/>
      <c r="AA31" s="118" t="s">
        <v>51</v>
      </c>
      <c r="AB31" s="170" t="s">
        <v>51</v>
      </c>
      <c r="AC31" s="170" t="s">
        <v>51</v>
      </c>
      <c r="AD31" s="170" t="s">
        <v>43</v>
      </c>
      <c r="AE31" s="170" t="s">
        <v>43</v>
      </c>
      <c r="AF31" s="170" t="s">
        <v>51</v>
      </c>
      <c r="AG31" s="120" t="s">
        <v>51</v>
      </c>
      <c r="AH31" s="118" t="s">
        <v>51</v>
      </c>
      <c r="AI31" s="170" t="s">
        <v>51</v>
      </c>
      <c r="AJ31" s="170" t="s">
        <v>51</v>
      </c>
      <c r="AK31" s="170" t="s">
        <v>43</v>
      </c>
      <c r="AL31" s="170" t="s">
        <v>43</v>
      </c>
      <c r="AM31" s="170" t="s">
        <v>51</v>
      </c>
      <c r="AN31" s="120" t="s">
        <v>51</v>
      </c>
      <c r="AO31" s="118" t="s">
        <v>51</v>
      </c>
      <c r="AP31" s="170" t="s">
        <v>51</v>
      </c>
      <c r="AQ31" s="170" t="s">
        <v>51</v>
      </c>
      <c r="AR31" s="170" t="s">
        <v>43</v>
      </c>
      <c r="AS31" s="170" t="s">
        <v>43</v>
      </c>
      <c r="AT31" s="170" t="s">
        <v>51</v>
      </c>
      <c r="AU31" s="120" t="s">
        <v>51</v>
      </c>
      <c r="AV31" s="118" t="s">
        <v>51</v>
      </c>
      <c r="AW31" s="170" t="s">
        <v>51</v>
      </c>
      <c r="AX31" s="170" t="s">
        <v>51</v>
      </c>
      <c r="AY31" s="170" t="s">
        <v>43</v>
      </c>
      <c r="AZ31" s="170" t="s">
        <v>43</v>
      </c>
      <c r="BA31" s="170" t="s">
        <v>51</v>
      </c>
      <c r="BB31" s="120" t="s">
        <v>51</v>
      </c>
      <c r="BC31" s="118"/>
      <c r="BD31" s="170"/>
      <c r="BE31" s="171"/>
      <c r="BF31" s="278"/>
      <c r="BG31" s="279"/>
      <c r="BH31" s="280"/>
      <c r="BI31" s="281"/>
      <c r="BJ31" s="235"/>
      <c r="BK31" s="236"/>
      <c r="BL31" s="236"/>
      <c r="BM31" s="236"/>
      <c r="BN31" s="237"/>
    </row>
    <row r="32" spans="2:66" ht="20.25" customHeight="1" x14ac:dyDescent="0.4">
      <c r="B32" s="93">
        <f>B29+1</f>
        <v>5</v>
      </c>
      <c r="C32" s="265"/>
      <c r="D32" s="269"/>
      <c r="E32" s="267"/>
      <c r="F32" s="268"/>
      <c r="G32" s="244" t="s">
        <v>134</v>
      </c>
      <c r="H32" s="245"/>
      <c r="I32" s="94"/>
      <c r="J32" s="90"/>
      <c r="K32" s="94"/>
      <c r="L32" s="90"/>
      <c r="M32" s="246" t="s">
        <v>111</v>
      </c>
      <c r="N32" s="247"/>
      <c r="O32" s="248" t="s">
        <v>140</v>
      </c>
      <c r="P32" s="249"/>
      <c r="Q32" s="249"/>
      <c r="R32" s="245"/>
      <c r="S32" s="274"/>
      <c r="T32" s="239"/>
      <c r="U32" s="275"/>
      <c r="V32" s="95" t="s">
        <v>83</v>
      </c>
      <c r="W32" s="96"/>
      <c r="X32" s="96"/>
      <c r="Y32" s="97"/>
      <c r="Z32" s="98"/>
      <c r="AA32" s="99">
        <f>IF(AA31="","",VLOOKUP(AA31,【記載例】シフト記号表!$C$5:$W$46,21,FALSE))</f>
        <v>7</v>
      </c>
      <c r="AB32" s="100">
        <f>IF(AB31="","",VLOOKUP(AB31,【記載例】シフト記号表!$C$5:$W$46,21,FALSE))</f>
        <v>7</v>
      </c>
      <c r="AC32" s="100">
        <f>IF(AC31="","",VLOOKUP(AC31,【記載例】シフト記号表!$C$5:$W$46,21,FALSE))</f>
        <v>7</v>
      </c>
      <c r="AD32" s="100" t="str">
        <f>IF(AD31="","",VLOOKUP(AD31,【記載例】シフト記号表!$C$5:$W$46,21,FALSE))</f>
        <v>-</v>
      </c>
      <c r="AE32" s="100" t="str">
        <f>IF(AE31="","",VLOOKUP(AE31,【記載例】シフト記号表!$C$5:$W$46,21,FALSE))</f>
        <v>-</v>
      </c>
      <c r="AF32" s="100">
        <f>IF(AF31="","",VLOOKUP(AF31,【記載例】シフト記号表!$C$5:$W$46,21,FALSE))</f>
        <v>7</v>
      </c>
      <c r="AG32" s="101">
        <f>IF(AG31="","",VLOOKUP(AG31,【記載例】シフト記号表!$C$5:$W$46,21,FALSE))</f>
        <v>7</v>
      </c>
      <c r="AH32" s="99">
        <f>IF(AH31="","",VLOOKUP(AH31,【記載例】シフト記号表!$C$5:$W$46,21,FALSE))</f>
        <v>7</v>
      </c>
      <c r="AI32" s="100">
        <f>IF(AI31="","",VLOOKUP(AI31,【記載例】シフト記号表!$C$5:$W$46,21,FALSE))</f>
        <v>7</v>
      </c>
      <c r="AJ32" s="100">
        <f>IF(AJ31="","",VLOOKUP(AJ31,【記載例】シフト記号表!$C$5:$W$46,21,FALSE))</f>
        <v>7</v>
      </c>
      <c r="AK32" s="100" t="str">
        <f>IF(AK31="","",VLOOKUP(AK31,【記載例】シフト記号表!$C$5:$W$46,21,FALSE))</f>
        <v>-</v>
      </c>
      <c r="AL32" s="100" t="str">
        <f>IF(AL31="","",VLOOKUP(AL31,【記載例】シフト記号表!$C$5:$W$46,21,FALSE))</f>
        <v>-</v>
      </c>
      <c r="AM32" s="100">
        <f>IF(AM31="","",VLOOKUP(AM31,【記載例】シフト記号表!$C$5:$W$46,21,FALSE))</f>
        <v>7</v>
      </c>
      <c r="AN32" s="101">
        <f>IF(AN31="","",VLOOKUP(AN31,【記載例】シフト記号表!$C$5:$W$46,21,FALSE))</f>
        <v>7</v>
      </c>
      <c r="AO32" s="99">
        <f>IF(AO31="","",VLOOKUP(AO31,【記載例】シフト記号表!$C$5:$W$46,21,FALSE))</f>
        <v>7</v>
      </c>
      <c r="AP32" s="100">
        <f>IF(AP31="","",VLOOKUP(AP31,【記載例】シフト記号表!$C$5:$W$46,21,FALSE))</f>
        <v>7</v>
      </c>
      <c r="AQ32" s="100">
        <f>IF(AQ31="","",VLOOKUP(AQ31,【記載例】シフト記号表!$C$5:$W$46,21,FALSE))</f>
        <v>7</v>
      </c>
      <c r="AR32" s="100" t="str">
        <f>IF(AR31="","",VLOOKUP(AR31,【記載例】シフト記号表!$C$5:$W$46,21,FALSE))</f>
        <v>-</v>
      </c>
      <c r="AS32" s="100" t="str">
        <f>IF(AS31="","",VLOOKUP(AS31,【記載例】シフト記号表!$C$5:$W$46,21,FALSE))</f>
        <v>-</v>
      </c>
      <c r="AT32" s="100">
        <f>IF(AT31="","",VLOOKUP(AT31,【記載例】シフト記号表!$C$5:$W$46,21,FALSE))</f>
        <v>7</v>
      </c>
      <c r="AU32" s="101">
        <f>IF(AU31="","",VLOOKUP(AU31,【記載例】シフト記号表!$C$5:$W$46,21,FALSE))</f>
        <v>7</v>
      </c>
      <c r="AV32" s="99">
        <f>IF(AV31="","",VLOOKUP(AV31,【記載例】シフト記号表!$C$5:$W$46,21,FALSE))</f>
        <v>7</v>
      </c>
      <c r="AW32" s="100">
        <f>IF(AW31="","",VLOOKUP(AW31,【記載例】シフト記号表!$C$5:$W$46,21,FALSE))</f>
        <v>7</v>
      </c>
      <c r="AX32" s="100">
        <f>IF(AX31="","",VLOOKUP(AX31,【記載例】シフト記号表!$C$5:$W$46,21,FALSE))</f>
        <v>7</v>
      </c>
      <c r="AY32" s="100" t="str">
        <f>IF(AY31="","",VLOOKUP(AY31,【記載例】シフト記号表!$C$5:$W$46,21,FALSE))</f>
        <v>-</v>
      </c>
      <c r="AZ32" s="100" t="str">
        <f>IF(AZ31="","",VLOOKUP(AZ31,【記載例】シフト記号表!$C$5:$W$46,21,FALSE))</f>
        <v>-</v>
      </c>
      <c r="BA32" s="100">
        <f>IF(BA31="","",VLOOKUP(BA31,【記載例】シフト記号表!$C$5:$W$46,21,FALSE))</f>
        <v>7</v>
      </c>
      <c r="BB32" s="101">
        <f>IF(BB31="","",VLOOKUP(BB31,【記載例】シフト記号表!$C$5:$W$46,21,FALSE))</f>
        <v>7</v>
      </c>
      <c r="BC32" s="99" t="str">
        <f>IF(BC31="","",VLOOKUP(BC31,【記載例】シフト記号表!$C$5:$W$46,21,FALSE))</f>
        <v/>
      </c>
      <c r="BD32" s="100" t="str">
        <f>IF(BD31="","",VLOOKUP(BD31,【記載例】シフト記号表!$C$5:$W$46,21,FALSE))</f>
        <v/>
      </c>
      <c r="BE32" s="169" t="str">
        <f>IF(BE31="","",VLOOKUP(BE31,【記載例】シフト記号表!$C$5:$W$46,21,FALSE))</f>
        <v/>
      </c>
      <c r="BF32" s="250">
        <f>IF($BI$3="計画",SUM(AA32:BB32),IF($BI$3="実績",SUM(AA32:BE32),""))</f>
        <v>140</v>
      </c>
      <c r="BG32" s="251"/>
      <c r="BH32" s="252">
        <f>IF($BI$3="計画",BF32/4,IF($BI$3="実績",(BF32/($BI$7/7)),""))</f>
        <v>35</v>
      </c>
      <c r="BI32" s="253"/>
      <c r="BJ32" s="238"/>
      <c r="BK32" s="239"/>
      <c r="BL32" s="239"/>
      <c r="BM32" s="239"/>
      <c r="BN32" s="240"/>
    </row>
    <row r="33" spans="2:66" ht="20.25" customHeight="1" x14ac:dyDescent="0.4">
      <c r="B33" s="102"/>
      <c r="C33" s="265"/>
      <c r="D33" s="269"/>
      <c r="E33" s="267"/>
      <c r="F33" s="268"/>
      <c r="G33" s="254"/>
      <c r="H33" s="255"/>
      <c r="I33" s="263" t="str">
        <f>G32</f>
        <v>看護職員</v>
      </c>
      <c r="J33" s="255"/>
      <c r="K33" s="263" t="str">
        <f>M32</f>
        <v>A</v>
      </c>
      <c r="L33" s="255"/>
      <c r="M33" s="256"/>
      <c r="N33" s="257"/>
      <c r="O33" s="258"/>
      <c r="P33" s="259"/>
      <c r="Q33" s="259"/>
      <c r="R33" s="260"/>
      <c r="S33" s="276"/>
      <c r="T33" s="242"/>
      <c r="U33" s="277"/>
      <c r="V33" s="103" t="s">
        <v>127</v>
      </c>
      <c r="W33" s="104"/>
      <c r="X33" s="104"/>
      <c r="Y33" s="126"/>
      <c r="Z33" s="127"/>
      <c r="AA33" s="107">
        <f>IF(AA31="","",VLOOKUP(AA31,【記載例】シフト記号表!$C$5:$Y$46,23,FALSE))</f>
        <v>1</v>
      </c>
      <c r="AB33" s="108">
        <f>IF(AB31="","",VLOOKUP(AB31,【記載例】シフト記号表!$C$5:$Y$46,23,FALSE))</f>
        <v>1</v>
      </c>
      <c r="AC33" s="108">
        <f>IF(AC31="","",VLOOKUP(AC31,【記載例】シフト記号表!$C$5:$Y$46,23,FALSE))</f>
        <v>1</v>
      </c>
      <c r="AD33" s="108" t="str">
        <f>IF(AD31="","",VLOOKUP(AD31,【記載例】シフト記号表!$C$5:$Y$46,23,FALSE))</f>
        <v>-</v>
      </c>
      <c r="AE33" s="108" t="str">
        <f>IF(AE31="","",VLOOKUP(AE31,【記載例】シフト記号表!$C$5:$Y$46,23,FALSE))</f>
        <v>-</v>
      </c>
      <c r="AF33" s="108">
        <f>IF(AF31="","",VLOOKUP(AF31,【記載例】シフト記号表!$C$5:$Y$46,23,FALSE))</f>
        <v>1</v>
      </c>
      <c r="AG33" s="109">
        <f>IF(AG31="","",VLOOKUP(AG31,【記載例】シフト記号表!$C$5:$Y$46,23,FALSE))</f>
        <v>1</v>
      </c>
      <c r="AH33" s="107">
        <f>IF(AH31="","",VLOOKUP(AH31,【記載例】シフト記号表!$C$5:$Y$46,23,FALSE))</f>
        <v>1</v>
      </c>
      <c r="AI33" s="108">
        <f>IF(AI31="","",VLOOKUP(AI31,【記載例】シフト記号表!$C$5:$Y$46,23,FALSE))</f>
        <v>1</v>
      </c>
      <c r="AJ33" s="108">
        <f>IF(AJ31="","",VLOOKUP(AJ31,【記載例】シフト記号表!$C$5:$Y$46,23,FALSE))</f>
        <v>1</v>
      </c>
      <c r="AK33" s="108" t="str">
        <f>IF(AK31="","",VLOOKUP(AK31,【記載例】シフト記号表!$C$5:$Y$46,23,FALSE))</f>
        <v>-</v>
      </c>
      <c r="AL33" s="108" t="str">
        <f>IF(AL31="","",VLOOKUP(AL31,【記載例】シフト記号表!$C$5:$Y$46,23,FALSE))</f>
        <v>-</v>
      </c>
      <c r="AM33" s="108">
        <f>IF(AM31="","",VLOOKUP(AM31,【記載例】シフト記号表!$C$5:$Y$46,23,FALSE))</f>
        <v>1</v>
      </c>
      <c r="AN33" s="109">
        <f>IF(AN31="","",VLOOKUP(AN31,【記載例】シフト記号表!$C$5:$Y$46,23,FALSE))</f>
        <v>1</v>
      </c>
      <c r="AO33" s="107">
        <f>IF(AO31="","",VLOOKUP(AO31,【記載例】シフト記号表!$C$5:$Y$46,23,FALSE))</f>
        <v>1</v>
      </c>
      <c r="AP33" s="108">
        <f>IF(AP31="","",VLOOKUP(AP31,【記載例】シフト記号表!$C$5:$Y$46,23,FALSE))</f>
        <v>1</v>
      </c>
      <c r="AQ33" s="108">
        <f>IF(AQ31="","",VLOOKUP(AQ31,【記載例】シフト記号表!$C$5:$Y$46,23,FALSE))</f>
        <v>1</v>
      </c>
      <c r="AR33" s="108" t="str">
        <f>IF(AR31="","",VLOOKUP(AR31,【記載例】シフト記号表!$C$5:$Y$46,23,FALSE))</f>
        <v>-</v>
      </c>
      <c r="AS33" s="108" t="str">
        <f>IF(AS31="","",VLOOKUP(AS31,【記載例】シフト記号表!$C$5:$Y$46,23,FALSE))</f>
        <v>-</v>
      </c>
      <c r="AT33" s="108">
        <f>IF(AT31="","",VLOOKUP(AT31,【記載例】シフト記号表!$C$5:$Y$46,23,FALSE))</f>
        <v>1</v>
      </c>
      <c r="AU33" s="109">
        <f>IF(AU31="","",VLOOKUP(AU31,【記載例】シフト記号表!$C$5:$Y$46,23,FALSE))</f>
        <v>1</v>
      </c>
      <c r="AV33" s="107">
        <f>IF(AV31="","",VLOOKUP(AV31,【記載例】シフト記号表!$C$5:$Y$46,23,FALSE))</f>
        <v>1</v>
      </c>
      <c r="AW33" s="108">
        <f>IF(AW31="","",VLOOKUP(AW31,【記載例】シフト記号表!$C$5:$Y$46,23,FALSE))</f>
        <v>1</v>
      </c>
      <c r="AX33" s="108">
        <f>IF(AX31="","",VLOOKUP(AX31,【記載例】シフト記号表!$C$5:$Y$46,23,FALSE))</f>
        <v>1</v>
      </c>
      <c r="AY33" s="108" t="str">
        <f>IF(AY31="","",VLOOKUP(AY31,【記載例】シフト記号表!$C$5:$Y$46,23,FALSE))</f>
        <v>-</v>
      </c>
      <c r="AZ33" s="108" t="str">
        <f>IF(AZ31="","",VLOOKUP(AZ31,【記載例】シフト記号表!$C$5:$Y$46,23,FALSE))</f>
        <v>-</v>
      </c>
      <c r="BA33" s="108">
        <f>IF(BA31="","",VLOOKUP(BA31,【記載例】シフト記号表!$C$5:$Y$46,23,FALSE))</f>
        <v>1</v>
      </c>
      <c r="BB33" s="109">
        <f>IF(BB31="","",VLOOKUP(BB31,【記載例】シフト記号表!$C$5:$Y$46,23,FALSE))</f>
        <v>1</v>
      </c>
      <c r="BC33" s="107" t="str">
        <f>IF(BC31="","",VLOOKUP(BC31,【記載例】シフト記号表!$C$5:$Y$46,23,FALSE))</f>
        <v/>
      </c>
      <c r="BD33" s="108" t="str">
        <f>IF(BD31="","",VLOOKUP(BD31,【記載例】シフト記号表!$C$5:$Y$46,23,FALSE))</f>
        <v/>
      </c>
      <c r="BE33" s="110" t="str">
        <f>IF(BE31="","",VLOOKUP(BE31,【記載例】シフト記号表!$C$5:$Y$46,23,FALSE))</f>
        <v/>
      </c>
      <c r="BF33" s="261">
        <f>IF($BI$3="計画",SUM(AA33:BB33),IF($BI$3="実績",SUM(AA33:BE33),""))</f>
        <v>20</v>
      </c>
      <c r="BG33" s="262"/>
      <c r="BH33" s="282">
        <f>IF($BI$3="計画",BF33/4,IF($BI$3="実績",(BF33/($BI$7/7)),""))</f>
        <v>5</v>
      </c>
      <c r="BI33" s="283"/>
      <c r="BJ33" s="241"/>
      <c r="BK33" s="242"/>
      <c r="BL33" s="242"/>
      <c r="BM33" s="242"/>
      <c r="BN33" s="243"/>
    </row>
    <row r="34" spans="2:66" ht="20.25" customHeight="1" x14ac:dyDescent="0.4">
      <c r="B34" s="111"/>
      <c r="C34" s="264"/>
      <c r="D34" s="266"/>
      <c r="E34" s="267"/>
      <c r="F34" s="268"/>
      <c r="G34" s="244"/>
      <c r="H34" s="245"/>
      <c r="I34" s="94"/>
      <c r="J34" s="90"/>
      <c r="K34" s="94"/>
      <c r="L34" s="90"/>
      <c r="M34" s="270"/>
      <c r="N34" s="271"/>
      <c r="O34" s="248"/>
      <c r="P34" s="249"/>
      <c r="Q34" s="249"/>
      <c r="R34" s="245"/>
      <c r="S34" s="272" t="s">
        <v>189</v>
      </c>
      <c r="T34" s="236"/>
      <c r="U34" s="273"/>
      <c r="V34" s="114" t="s">
        <v>18</v>
      </c>
      <c r="W34" s="122"/>
      <c r="X34" s="122"/>
      <c r="Y34" s="123"/>
      <c r="Z34" s="128"/>
      <c r="AA34" s="118" t="s">
        <v>226</v>
      </c>
      <c r="AB34" s="170" t="s">
        <v>226</v>
      </c>
      <c r="AC34" s="170" t="s">
        <v>226</v>
      </c>
      <c r="AD34" s="170" t="s">
        <v>43</v>
      </c>
      <c r="AE34" s="170" t="s">
        <v>43</v>
      </c>
      <c r="AF34" s="170" t="s">
        <v>226</v>
      </c>
      <c r="AG34" s="120" t="s">
        <v>226</v>
      </c>
      <c r="AH34" s="118" t="s">
        <v>226</v>
      </c>
      <c r="AI34" s="170" t="s">
        <v>226</v>
      </c>
      <c r="AJ34" s="170" t="s">
        <v>226</v>
      </c>
      <c r="AK34" s="170" t="s">
        <v>43</v>
      </c>
      <c r="AL34" s="170" t="s">
        <v>43</v>
      </c>
      <c r="AM34" s="170" t="s">
        <v>226</v>
      </c>
      <c r="AN34" s="120" t="s">
        <v>226</v>
      </c>
      <c r="AO34" s="118" t="s">
        <v>226</v>
      </c>
      <c r="AP34" s="170" t="s">
        <v>226</v>
      </c>
      <c r="AQ34" s="170" t="s">
        <v>226</v>
      </c>
      <c r="AR34" s="170" t="s">
        <v>43</v>
      </c>
      <c r="AS34" s="170" t="s">
        <v>43</v>
      </c>
      <c r="AT34" s="170" t="s">
        <v>226</v>
      </c>
      <c r="AU34" s="120" t="s">
        <v>226</v>
      </c>
      <c r="AV34" s="118" t="s">
        <v>226</v>
      </c>
      <c r="AW34" s="170" t="s">
        <v>226</v>
      </c>
      <c r="AX34" s="170" t="s">
        <v>226</v>
      </c>
      <c r="AY34" s="170" t="s">
        <v>43</v>
      </c>
      <c r="AZ34" s="170" t="s">
        <v>43</v>
      </c>
      <c r="BA34" s="170" t="s">
        <v>226</v>
      </c>
      <c r="BB34" s="120" t="s">
        <v>226</v>
      </c>
      <c r="BC34" s="118"/>
      <c r="BD34" s="170"/>
      <c r="BE34" s="171"/>
      <c r="BF34" s="278"/>
      <c r="BG34" s="279"/>
      <c r="BH34" s="280"/>
      <c r="BI34" s="281"/>
      <c r="BJ34" s="235" t="s">
        <v>214</v>
      </c>
      <c r="BK34" s="236"/>
      <c r="BL34" s="236"/>
      <c r="BM34" s="236"/>
      <c r="BN34" s="237"/>
    </row>
    <row r="35" spans="2:66" ht="20.25" customHeight="1" x14ac:dyDescent="0.4">
      <c r="B35" s="93">
        <f>B32+1</f>
        <v>6</v>
      </c>
      <c r="C35" s="265"/>
      <c r="D35" s="269"/>
      <c r="E35" s="267"/>
      <c r="F35" s="268"/>
      <c r="G35" s="244" t="s">
        <v>134</v>
      </c>
      <c r="H35" s="245"/>
      <c r="I35" s="94"/>
      <c r="J35" s="90"/>
      <c r="K35" s="94"/>
      <c r="L35" s="90"/>
      <c r="M35" s="246" t="s">
        <v>161</v>
      </c>
      <c r="N35" s="247"/>
      <c r="O35" s="248" t="s">
        <v>140</v>
      </c>
      <c r="P35" s="249"/>
      <c r="Q35" s="249"/>
      <c r="R35" s="245"/>
      <c r="S35" s="274"/>
      <c r="T35" s="239"/>
      <c r="U35" s="275"/>
      <c r="V35" s="95" t="s">
        <v>83</v>
      </c>
      <c r="W35" s="96"/>
      <c r="X35" s="96"/>
      <c r="Y35" s="97"/>
      <c r="Z35" s="98"/>
      <c r="AA35" s="99">
        <f>IF(AA34="","",VLOOKUP(AA34,【記載例】シフト記号表!$C$5:$W$46,21,FALSE))</f>
        <v>3.9999999999999991</v>
      </c>
      <c r="AB35" s="100">
        <f>IF(AB34="","",VLOOKUP(AB34,【記載例】シフト記号表!$C$5:$W$46,21,FALSE))</f>
        <v>3.9999999999999991</v>
      </c>
      <c r="AC35" s="100">
        <f>IF(AC34="","",VLOOKUP(AC34,【記載例】シフト記号表!$C$5:$W$46,21,FALSE))</f>
        <v>3.9999999999999991</v>
      </c>
      <c r="AD35" s="100" t="str">
        <f>IF(AD34="","",VLOOKUP(AD34,【記載例】シフト記号表!$C$5:$W$46,21,FALSE))</f>
        <v>-</v>
      </c>
      <c r="AE35" s="100" t="str">
        <f>IF(AE34="","",VLOOKUP(AE34,【記載例】シフト記号表!$C$5:$W$46,21,FALSE))</f>
        <v>-</v>
      </c>
      <c r="AF35" s="100">
        <f>IF(AF34="","",VLOOKUP(AF34,【記載例】シフト記号表!$C$5:$W$46,21,FALSE))</f>
        <v>3.9999999999999991</v>
      </c>
      <c r="AG35" s="101">
        <f>IF(AG34="","",VLOOKUP(AG34,【記載例】シフト記号表!$C$5:$W$46,21,FALSE))</f>
        <v>3.9999999999999991</v>
      </c>
      <c r="AH35" s="99">
        <f>IF(AH34="","",VLOOKUP(AH34,【記載例】シフト記号表!$C$5:$W$46,21,FALSE))</f>
        <v>3.9999999999999991</v>
      </c>
      <c r="AI35" s="100">
        <f>IF(AI34="","",VLOOKUP(AI34,【記載例】シフト記号表!$C$5:$W$46,21,FALSE))</f>
        <v>3.9999999999999991</v>
      </c>
      <c r="AJ35" s="100">
        <f>IF(AJ34="","",VLOOKUP(AJ34,【記載例】シフト記号表!$C$5:$W$46,21,FALSE))</f>
        <v>3.9999999999999991</v>
      </c>
      <c r="AK35" s="100" t="str">
        <f>IF(AK34="","",VLOOKUP(AK34,【記載例】シフト記号表!$C$5:$W$46,21,FALSE))</f>
        <v>-</v>
      </c>
      <c r="AL35" s="100" t="str">
        <f>IF(AL34="","",VLOOKUP(AL34,【記載例】シフト記号表!$C$5:$W$46,21,FALSE))</f>
        <v>-</v>
      </c>
      <c r="AM35" s="100">
        <f>IF(AM34="","",VLOOKUP(AM34,【記載例】シフト記号表!$C$5:$W$46,21,FALSE))</f>
        <v>3.9999999999999991</v>
      </c>
      <c r="AN35" s="101">
        <f>IF(AN34="","",VLOOKUP(AN34,【記載例】シフト記号表!$C$5:$W$46,21,FALSE))</f>
        <v>3.9999999999999991</v>
      </c>
      <c r="AO35" s="99">
        <f>IF(AO34="","",VLOOKUP(AO34,【記載例】シフト記号表!$C$5:$W$46,21,FALSE))</f>
        <v>3.9999999999999991</v>
      </c>
      <c r="AP35" s="100">
        <f>IF(AP34="","",VLOOKUP(AP34,【記載例】シフト記号表!$C$5:$W$46,21,FALSE))</f>
        <v>3.9999999999999991</v>
      </c>
      <c r="AQ35" s="100">
        <f>IF(AQ34="","",VLOOKUP(AQ34,【記載例】シフト記号表!$C$5:$W$46,21,FALSE))</f>
        <v>3.9999999999999991</v>
      </c>
      <c r="AR35" s="100" t="str">
        <f>IF(AR34="","",VLOOKUP(AR34,【記載例】シフト記号表!$C$5:$W$46,21,FALSE))</f>
        <v>-</v>
      </c>
      <c r="AS35" s="100" t="str">
        <f>IF(AS34="","",VLOOKUP(AS34,【記載例】シフト記号表!$C$5:$W$46,21,FALSE))</f>
        <v>-</v>
      </c>
      <c r="AT35" s="100">
        <f>IF(AT34="","",VLOOKUP(AT34,【記載例】シフト記号表!$C$5:$W$46,21,FALSE))</f>
        <v>3.9999999999999991</v>
      </c>
      <c r="AU35" s="101">
        <f>IF(AU34="","",VLOOKUP(AU34,【記載例】シフト記号表!$C$5:$W$46,21,FALSE))</f>
        <v>3.9999999999999991</v>
      </c>
      <c r="AV35" s="99">
        <f>IF(AV34="","",VLOOKUP(AV34,【記載例】シフト記号表!$C$5:$W$46,21,FALSE))</f>
        <v>3.9999999999999991</v>
      </c>
      <c r="AW35" s="100">
        <f>IF(AW34="","",VLOOKUP(AW34,【記載例】シフト記号表!$C$5:$W$46,21,FALSE))</f>
        <v>3.9999999999999991</v>
      </c>
      <c r="AX35" s="100">
        <f>IF(AX34="","",VLOOKUP(AX34,【記載例】シフト記号表!$C$5:$W$46,21,FALSE))</f>
        <v>3.9999999999999991</v>
      </c>
      <c r="AY35" s="100" t="str">
        <f>IF(AY34="","",VLOOKUP(AY34,【記載例】シフト記号表!$C$5:$W$46,21,FALSE))</f>
        <v>-</v>
      </c>
      <c r="AZ35" s="100" t="str">
        <f>IF(AZ34="","",VLOOKUP(AZ34,【記載例】シフト記号表!$C$5:$W$46,21,FALSE))</f>
        <v>-</v>
      </c>
      <c r="BA35" s="100">
        <f>IF(BA34="","",VLOOKUP(BA34,【記載例】シフト記号表!$C$5:$W$46,21,FALSE))</f>
        <v>3.9999999999999991</v>
      </c>
      <c r="BB35" s="101">
        <f>IF(BB34="","",VLOOKUP(BB34,【記載例】シフト記号表!$C$5:$W$46,21,FALSE))</f>
        <v>3.9999999999999991</v>
      </c>
      <c r="BC35" s="99" t="str">
        <f>IF(BC34="","",VLOOKUP(BC34,【記載例】シフト記号表!$C$5:$W$46,21,FALSE))</f>
        <v/>
      </c>
      <c r="BD35" s="100" t="str">
        <f>IF(BD34="","",VLOOKUP(BD34,【記載例】シフト記号表!$C$5:$W$46,21,FALSE))</f>
        <v/>
      </c>
      <c r="BE35" s="169" t="str">
        <f>IF(BE34="","",VLOOKUP(BE34,【記載例】シフト記号表!$C$5:$W$46,21,FALSE))</f>
        <v/>
      </c>
      <c r="BF35" s="250">
        <f>IF($BI$3="計画",SUM(AA35:BB35),IF($BI$3="実績",SUM(AA35:BE35),""))</f>
        <v>79.999999999999986</v>
      </c>
      <c r="BG35" s="251"/>
      <c r="BH35" s="252">
        <f>IF($BI$3="計画",BF35/4,IF($BI$3="実績",(BF35/($BI$7/7)),""))</f>
        <v>19.999999999999996</v>
      </c>
      <c r="BI35" s="253"/>
      <c r="BJ35" s="238"/>
      <c r="BK35" s="239"/>
      <c r="BL35" s="239"/>
      <c r="BM35" s="239"/>
      <c r="BN35" s="240"/>
    </row>
    <row r="36" spans="2:66" ht="20.25" customHeight="1" x14ac:dyDescent="0.4">
      <c r="B36" s="102"/>
      <c r="C36" s="265"/>
      <c r="D36" s="269"/>
      <c r="E36" s="267"/>
      <c r="F36" s="268"/>
      <c r="G36" s="254"/>
      <c r="H36" s="255"/>
      <c r="I36" s="263" t="str">
        <f>G35</f>
        <v>看護職員</v>
      </c>
      <c r="J36" s="255"/>
      <c r="K36" s="263" t="str">
        <f>M35</f>
        <v>B</v>
      </c>
      <c r="L36" s="255"/>
      <c r="M36" s="256"/>
      <c r="N36" s="257"/>
      <c r="O36" s="258"/>
      <c r="P36" s="259"/>
      <c r="Q36" s="259"/>
      <c r="R36" s="260"/>
      <c r="S36" s="276"/>
      <c r="T36" s="242"/>
      <c r="U36" s="277"/>
      <c r="V36" s="103" t="s">
        <v>127</v>
      </c>
      <c r="W36" s="125"/>
      <c r="X36" s="125"/>
      <c r="Y36" s="105"/>
      <c r="Z36" s="106"/>
      <c r="AA36" s="107" t="str">
        <f>IF(AA34="","",VLOOKUP(AA34,【記載例】シフト記号表!$C$5:$Y$46,23,FALSE))</f>
        <v/>
      </c>
      <c r="AB36" s="108" t="str">
        <f>IF(AB34="","",VLOOKUP(AB34,【記載例】シフト記号表!$C$5:$Y$46,23,FALSE))</f>
        <v/>
      </c>
      <c r="AC36" s="108" t="str">
        <f>IF(AC34="","",VLOOKUP(AC34,【記載例】シフト記号表!$C$5:$Y$46,23,FALSE))</f>
        <v/>
      </c>
      <c r="AD36" s="108" t="str">
        <f>IF(AD34="","",VLOOKUP(AD34,【記載例】シフト記号表!$C$5:$Y$46,23,FALSE))</f>
        <v>-</v>
      </c>
      <c r="AE36" s="108" t="str">
        <f>IF(AE34="","",VLOOKUP(AE34,【記載例】シフト記号表!$C$5:$Y$46,23,FALSE))</f>
        <v>-</v>
      </c>
      <c r="AF36" s="108" t="str">
        <f>IF(AF34="","",VLOOKUP(AF34,【記載例】シフト記号表!$C$5:$Y$46,23,FALSE))</f>
        <v/>
      </c>
      <c r="AG36" s="109" t="str">
        <f>IF(AG34="","",VLOOKUP(AG34,【記載例】シフト記号表!$C$5:$Y$46,23,FALSE))</f>
        <v/>
      </c>
      <c r="AH36" s="107" t="str">
        <f>IF(AH34="","",VLOOKUP(AH34,【記載例】シフト記号表!$C$5:$Y$46,23,FALSE))</f>
        <v/>
      </c>
      <c r="AI36" s="108" t="str">
        <f>IF(AI34="","",VLOOKUP(AI34,【記載例】シフト記号表!$C$5:$Y$46,23,FALSE))</f>
        <v/>
      </c>
      <c r="AJ36" s="108" t="str">
        <f>IF(AJ34="","",VLOOKUP(AJ34,【記載例】シフト記号表!$C$5:$Y$46,23,FALSE))</f>
        <v/>
      </c>
      <c r="AK36" s="108" t="str">
        <f>IF(AK34="","",VLOOKUP(AK34,【記載例】シフト記号表!$C$5:$Y$46,23,FALSE))</f>
        <v>-</v>
      </c>
      <c r="AL36" s="108" t="str">
        <f>IF(AL34="","",VLOOKUP(AL34,【記載例】シフト記号表!$C$5:$Y$46,23,FALSE))</f>
        <v>-</v>
      </c>
      <c r="AM36" s="108" t="str">
        <f>IF(AM34="","",VLOOKUP(AM34,【記載例】シフト記号表!$C$5:$Y$46,23,FALSE))</f>
        <v/>
      </c>
      <c r="AN36" s="109" t="str">
        <f>IF(AN34="","",VLOOKUP(AN34,【記載例】シフト記号表!$C$5:$Y$46,23,FALSE))</f>
        <v/>
      </c>
      <c r="AO36" s="107" t="str">
        <f>IF(AO34="","",VLOOKUP(AO34,【記載例】シフト記号表!$C$5:$Y$46,23,FALSE))</f>
        <v/>
      </c>
      <c r="AP36" s="108" t="str">
        <f>IF(AP34="","",VLOOKUP(AP34,【記載例】シフト記号表!$C$5:$Y$46,23,FALSE))</f>
        <v/>
      </c>
      <c r="AQ36" s="108" t="str">
        <f>IF(AQ34="","",VLOOKUP(AQ34,【記載例】シフト記号表!$C$5:$Y$46,23,FALSE))</f>
        <v/>
      </c>
      <c r="AR36" s="108" t="str">
        <f>IF(AR34="","",VLOOKUP(AR34,【記載例】シフト記号表!$C$5:$Y$46,23,FALSE))</f>
        <v>-</v>
      </c>
      <c r="AS36" s="108" t="str">
        <f>IF(AS34="","",VLOOKUP(AS34,【記載例】シフト記号表!$C$5:$Y$46,23,FALSE))</f>
        <v>-</v>
      </c>
      <c r="AT36" s="108" t="str">
        <f>IF(AT34="","",VLOOKUP(AT34,【記載例】シフト記号表!$C$5:$Y$46,23,FALSE))</f>
        <v/>
      </c>
      <c r="AU36" s="109" t="str">
        <f>IF(AU34="","",VLOOKUP(AU34,【記載例】シフト記号表!$C$5:$Y$46,23,FALSE))</f>
        <v/>
      </c>
      <c r="AV36" s="107" t="str">
        <f>IF(AV34="","",VLOOKUP(AV34,【記載例】シフト記号表!$C$5:$Y$46,23,FALSE))</f>
        <v/>
      </c>
      <c r="AW36" s="108" t="str">
        <f>IF(AW34="","",VLOOKUP(AW34,【記載例】シフト記号表!$C$5:$Y$46,23,FALSE))</f>
        <v/>
      </c>
      <c r="AX36" s="108" t="str">
        <f>IF(AX34="","",VLOOKUP(AX34,【記載例】シフト記号表!$C$5:$Y$46,23,FALSE))</f>
        <v/>
      </c>
      <c r="AY36" s="108" t="str">
        <f>IF(AY34="","",VLOOKUP(AY34,【記載例】シフト記号表!$C$5:$Y$46,23,FALSE))</f>
        <v>-</v>
      </c>
      <c r="AZ36" s="108" t="str">
        <f>IF(AZ34="","",VLOOKUP(AZ34,【記載例】シフト記号表!$C$5:$Y$46,23,FALSE))</f>
        <v>-</v>
      </c>
      <c r="BA36" s="108" t="str">
        <f>IF(BA34="","",VLOOKUP(BA34,【記載例】シフト記号表!$C$5:$Y$46,23,FALSE))</f>
        <v/>
      </c>
      <c r="BB36" s="109" t="str">
        <f>IF(BB34="","",VLOOKUP(BB34,【記載例】シフト記号表!$C$5:$Y$46,23,FALSE))</f>
        <v/>
      </c>
      <c r="BC36" s="107" t="str">
        <f>IF(BC34="","",VLOOKUP(BC34,【記載例】シフト記号表!$C$5:$Y$46,23,FALSE))</f>
        <v/>
      </c>
      <c r="BD36" s="108" t="str">
        <f>IF(BD34="","",VLOOKUP(BD34,【記載例】シフト記号表!$C$5:$Y$46,23,FALSE))</f>
        <v/>
      </c>
      <c r="BE36" s="110" t="str">
        <f>IF(BE34="","",VLOOKUP(BE34,【記載例】シフト記号表!$C$5:$Y$46,23,FALSE))</f>
        <v/>
      </c>
      <c r="BF36" s="261">
        <f>IF($BI$3="計画",SUM(AA36:BB36),IF($BI$3="実績",SUM(AA36:BE36),""))</f>
        <v>0</v>
      </c>
      <c r="BG36" s="262"/>
      <c r="BH36" s="282">
        <f>IF($BI$3="計画",BF36/4,IF($BI$3="実績",(BF36/($BI$7/7)),""))</f>
        <v>0</v>
      </c>
      <c r="BI36" s="283"/>
      <c r="BJ36" s="241"/>
      <c r="BK36" s="242"/>
      <c r="BL36" s="242"/>
      <c r="BM36" s="242"/>
      <c r="BN36" s="243"/>
    </row>
    <row r="37" spans="2:66" ht="20.25" customHeight="1" x14ac:dyDescent="0.4">
      <c r="B37" s="111"/>
      <c r="C37" s="264"/>
      <c r="D37" s="266"/>
      <c r="E37" s="267"/>
      <c r="F37" s="268"/>
      <c r="G37" s="244"/>
      <c r="H37" s="245"/>
      <c r="I37" s="94"/>
      <c r="J37" s="90"/>
      <c r="K37" s="94"/>
      <c r="L37" s="90"/>
      <c r="M37" s="270"/>
      <c r="N37" s="271"/>
      <c r="O37" s="248"/>
      <c r="P37" s="249"/>
      <c r="Q37" s="249"/>
      <c r="R37" s="245"/>
      <c r="S37" s="272" t="s">
        <v>191</v>
      </c>
      <c r="T37" s="236"/>
      <c r="U37" s="273"/>
      <c r="V37" s="114" t="s">
        <v>18</v>
      </c>
      <c r="W37" s="115"/>
      <c r="X37" s="115"/>
      <c r="Y37" s="116"/>
      <c r="Z37" s="117"/>
      <c r="AA37" s="118" t="s">
        <v>43</v>
      </c>
      <c r="AB37" s="170" t="s">
        <v>43</v>
      </c>
      <c r="AC37" s="170" t="s">
        <v>227</v>
      </c>
      <c r="AD37" s="170" t="s">
        <v>227</v>
      </c>
      <c r="AE37" s="170" t="s">
        <v>227</v>
      </c>
      <c r="AF37" s="170" t="s">
        <v>227</v>
      </c>
      <c r="AG37" s="120" t="s">
        <v>227</v>
      </c>
      <c r="AH37" s="118" t="s">
        <v>43</v>
      </c>
      <c r="AI37" s="170" t="s">
        <v>43</v>
      </c>
      <c r="AJ37" s="170" t="s">
        <v>227</v>
      </c>
      <c r="AK37" s="170" t="s">
        <v>227</v>
      </c>
      <c r="AL37" s="170" t="s">
        <v>227</v>
      </c>
      <c r="AM37" s="170" t="s">
        <v>227</v>
      </c>
      <c r="AN37" s="120" t="s">
        <v>227</v>
      </c>
      <c r="AO37" s="118" t="s">
        <v>43</v>
      </c>
      <c r="AP37" s="170" t="s">
        <v>43</v>
      </c>
      <c r="AQ37" s="170" t="s">
        <v>227</v>
      </c>
      <c r="AR37" s="170" t="s">
        <v>227</v>
      </c>
      <c r="AS37" s="170" t="s">
        <v>227</v>
      </c>
      <c r="AT37" s="170" t="s">
        <v>227</v>
      </c>
      <c r="AU37" s="120" t="s">
        <v>227</v>
      </c>
      <c r="AV37" s="118" t="s">
        <v>43</v>
      </c>
      <c r="AW37" s="170" t="s">
        <v>43</v>
      </c>
      <c r="AX37" s="170" t="s">
        <v>227</v>
      </c>
      <c r="AY37" s="170" t="s">
        <v>227</v>
      </c>
      <c r="AZ37" s="170" t="s">
        <v>227</v>
      </c>
      <c r="BA37" s="170" t="s">
        <v>227</v>
      </c>
      <c r="BB37" s="120" t="s">
        <v>227</v>
      </c>
      <c r="BC37" s="118"/>
      <c r="BD37" s="170"/>
      <c r="BE37" s="171"/>
      <c r="BF37" s="278"/>
      <c r="BG37" s="279"/>
      <c r="BH37" s="280"/>
      <c r="BI37" s="281"/>
      <c r="BJ37" s="235"/>
      <c r="BK37" s="236"/>
      <c r="BL37" s="236"/>
      <c r="BM37" s="236"/>
      <c r="BN37" s="237"/>
    </row>
    <row r="38" spans="2:66" ht="20.25" customHeight="1" x14ac:dyDescent="0.4">
      <c r="B38" s="93">
        <f>B35+1</f>
        <v>7</v>
      </c>
      <c r="C38" s="265"/>
      <c r="D38" s="269"/>
      <c r="E38" s="267"/>
      <c r="F38" s="268"/>
      <c r="G38" s="244" t="s">
        <v>134</v>
      </c>
      <c r="H38" s="245"/>
      <c r="I38" s="94"/>
      <c r="J38" s="90"/>
      <c r="K38" s="94"/>
      <c r="L38" s="90"/>
      <c r="M38" s="246" t="s">
        <v>111</v>
      </c>
      <c r="N38" s="247"/>
      <c r="O38" s="248" t="s">
        <v>140</v>
      </c>
      <c r="P38" s="249"/>
      <c r="Q38" s="249"/>
      <c r="R38" s="245"/>
      <c r="S38" s="274"/>
      <c r="T38" s="239"/>
      <c r="U38" s="275"/>
      <c r="V38" s="95" t="s">
        <v>83</v>
      </c>
      <c r="W38" s="96"/>
      <c r="X38" s="96"/>
      <c r="Y38" s="97"/>
      <c r="Z38" s="98"/>
      <c r="AA38" s="99" t="str">
        <f>IF(AA37="","",VLOOKUP(AA37,【記載例】シフト記号表!$C$5:$W$46,21,FALSE))</f>
        <v>-</v>
      </c>
      <c r="AB38" s="100" t="str">
        <f>IF(AB37="","",VLOOKUP(AB37,【記載例】シフト記号表!$C$5:$W$46,21,FALSE))</f>
        <v>-</v>
      </c>
      <c r="AC38" s="100">
        <f>IF(AC37="","",VLOOKUP(AC37,【記載例】シフト記号表!$C$5:$W$46,21,FALSE))</f>
        <v>7</v>
      </c>
      <c r="AD38" s="100">
        <f>IF(AD37="","",VLOOKUP(AD37,【記載例】シフト記号表!$C$5:$W$46,21,FALSE))</f>
        <v>7</v>
      </c>
      <c r="AE38" s="100">
        <f>IF(AE37="","",VLOOKUP(AE37,【記載例】シフト記号表!$C$5:$W$46,21,FALSE))</f>
        <v>7</v>
      </c>
      <c r="AF38" s="100">
        <f>IF(AF37="","",VLOOKUP(AF37,【記載例】シフト記号表!$C$5:$W$46,21,FALSE))</f>
        <v>7</v>
      </c>
      <c r="AG38" s="101">
        <f>IF(AG37="","",VLOOKUP(AG37,【記載例】シフト記号表!$C$5:$W$46,21,FALSE))</f>
        <v>7</v>
      </c>
      <c r="AH38" s="99" t="str">
        <f>IF(AH37="","",VLOOKUP(AH37,【記載例】シフト記号表!$C$5:$W$46,21,FALSE))</f>
        <v>-</v>
      </c>
      <c r="AI38" s="100" t="str">
        <f>IF(AI37="","",VLOOKUP(AI37,【記載例】シフト記号表!$C$5:$W$46,21,FALSE))</f>
        <v>-</v>
      </c>
      <c r="AJ38" s="100">
        <f>IF(AJ37="","",VLOOKUP(AJ37,【記載例】シフト記号表!$C$5:$W$46,21,FALSE))</f>
        <v>7</v>
      </c>
      <c r="AK38" s="100">
        <f>IF(AK37="","",VLOOKUP(AK37,【記載例】シフト記号表!$C$5:$W$46,21,FALSE))</f>
        <v>7</v>
      </c>
      <c r="AL38" s="100">
        <f>IF(AL37="","",VLOOKUP(AL37,【記載例】シフト記号表!$C$5:$W$46,21,FALSE))</f>
        <v>7</v>
      </c>
      <c r="AM38" s="100">
        <f>IF(AM37="","",VLOOKUP(AM37,【記載例】シフト記号表!$C$5:$W$46,21,FALSE))</f>
        <v>7</v>
      </c>
      <c r="AN38" s="101">
        <f>IF(AN37="","",VLOOKUP(AN37,【記載例】シフト記号表!$C$5:$W$46,21,FALSE))</f>
        <v>7</v>
      </c>
      <c r="AO38" s="99" t="str">
        <f>IF(AO37="","",VLOOKUP(AO37,【記載例】シフト記号表!$C$5:$W$46,21,FALSE))</f>
        <v>-</v>
      </c>
      <c r="AP38" s="100" t="str">
        <f>IF(AP37="","",VLOOKUP(AP37,【記載例】シフト記号表!$C$5:$W$46,21,FALSE))</f>
        <v>-</v>
      </c>
      <c r="AQ38" s="100">
        <f>IF(AQ37="","",VLOOKUP(AQ37,【記載例】シフト記号表!$C$5:$W$46,21,FALSE))</f>
        <v>7</v>
      </c>
      <c r="AR38" s="100">
        <f>IF(AR37="","",VLOOKUP(AR37,【記載例】シフト記号表!$C$5:$W$46,21,FALSE))</f>
        <v>7</v>
      </c>
      <c r="AS38" s="100">
        <f>IF(AS37="","",VLOOKUP(AS37,【記載例】シフト記号表!$C$5:$W$46,21,FALSE))</f>
        <v>7</v>
      </c>
      <c r="AT38" s="100">
        <f>IF(AT37="","",VLOOKUP(AT37,【記載例】シフト記号表!$C$5:$W$46,21,FALSE))</f>
        <v>7</v>
      </c>
      <c r="AU38" s="101">
        <f>IF(AU37="","",VLOOKUP(AU37,【記載例】シフト記号表!$C$5:$W$46,21,FALSE))</f>
        <v>7</v>
      </c>
      <c r="AV38" s="99" t="str">
        <f>IF(AV37="","",VLOOKUP(AV37,【記載例】シフト記号表!$C$5:$W$46,21,FALSE))</f>
        <v>-</v>
      </c>
      <c r="AW38" s="100" t="str">
        <f>IF(AW37="","",VLOOKUP(AW37,【記載例】シフト記号表!$C$5:$W$46,21,FALSE))</f>
        <v>-</v>
      </c>
      <c r="AX38" s="100">
        <f>IF(AX37="","",VLOOKUP(AX37,【記載例】シフト記号表!$C$5:$W$46,21,FALSE))</f>
        <v>7</v>
      </c>
      <c r="AY38" s="100">
        <f>IF(AY37="","",VLOOKUP(AY37,【記載例】シフト記号表!$C$5:$W$46,21,FALSE))</f>
        <v>7</v>
      </c>
      <c r="AZ38" s="100">
        <f>IF(AZ37="","",VLOOKUP(AZ37,【記載例】シフト記号表!$C$5:$W$46,21,FALSE))</f>
        <v>7</v>
      </c>
      <c r="BA38" s="100">
        <f>IF(BA37="","",VLOOKUP(BA37,【記載例】シフト記号表!$C$5:$W$46,21,FALSE))</f>
        <v>7</v>
      </c>
      <c r="BB38" s="101">
        <f>IF(BB37="","",VLOOKUP(BB37,【記載例】シフト記号表!$C$5:$W$46,21,FALSE))</f>
        <v>7</v>
      </c>
      <c r="BC38" s="99" t="str">
        <f>IF(BC37="","",VLOOKUP(BC37,【記載例】シフト記号表!$C$5:$W$46,21,FALSE))</f>
        <v/>
      </c>
      <c r="BD38" s="100" t="str">
        <f>IF(BD37="","",VLOOKUP(BD37,【記載例】シフト記号表!$C$5:$W$46,21,FALSE))</f>
        <v/>
      </c>
      <c r="BE38" s="169" t="str">
        <f>IF(BE37="","",VLOOKUP(BE37,【記載例】シフト記号表!$C$5:$W$46,21,FALSE))</f>
        <v/>
      </c>
      <c r="BF38" s="250">
        <f>IF($BI$3="計画",SUM(AA38:BB38),IF($BI$3="実績",SUM(AA38:BE38),""))</f>
        <v>140</v>
      </c>
      <c r="BG38" s="251"/>
      <c r="BH38" s="252">
        <f>IF($BI$3="計画",BF38/4,IF($BI$3="実績",(BF38/($BI$7/7)),""))</f>
        <v>35</v>
      </c>
      <c r="BI38" s="253"/>
      <c r="BJ38" s="238"/>
      <c r="BK38" s="239"/>
      <c r="BL38" s="239"/>
      <c r="BM38" s="239"/>
      <c r="BN38" s="240"/>
    </row>
    <row r="39" spans="2:66" ht="20.25" customHeight="1" x14ac:dyDescent="0.4">
      <c r="B39" s="102"/>
      <c r="C39" s="265"/>
      <c r="D39" s="269"/>
      <c r="E39" s="267"/>
      <c r="F39" s="268"/>
      <c r="G39" s="254"/>
      <c r="H39" s="255"/>
      <c r="I39" s="263" t="str">
        <f>G38</f>
        <v>看護職員</v>
      </c>
      <c r="J39" s="255"/>
      <c r="K39" s="263" t="str">
        <f>M38</f>
        <v>A</v>
      </c>
      <c r="L39" s="255"/>
      <c r="M39" s="256"/>
      <c r="N39" s="257"/>
      <c r="O39" s="258"/>
      <c r="P39" s="259"/>
      <c r="Q39" s="259"/>
      <c r="R39" s="260"/>
      <c r="S39" s="276"/>
      <c r="T39" s="242"/>
      <c r="U39" s="277"/>
      <c r="V39" s="103" t="s">
        <v>127</v>
      </c>
      <c r="W39" s="122"/>
      <c r="X39" s="122"/>
      <c r="Y39" s="123"/>
      <c r="Z39" s="124"/>
      <c r="AA39" s="107" t="str">
        <f>IF(AA37="","",VLOOKUP(AA37,【記載例】シフト記号表!$C$5:$Y$46,23,FALSE))</f>
        <v>-</v>
      </c>
      <c r="AB39" s="108" t="str">
        <f>IF(AB37="","",VLOOKUP(AB37,【記載例】シフト記号表!$C$5:$Y$46,23,FALSE))</f>
        <v>-</v>
      </c>
      <c r="AC39" s="108">
        <f>IF(AC37="","",VLOOKUP(AC37,【記載例】シフト記号表!$C$5:$Y$46,23,FALSE))</f>
        <v>1</v>
      </c>
      <c r="AD39" s="108">
        <f>IF(AD37="","",VLOOKUP(AD37,【記載例】シフト記号表!$C$5:$Y$46,23,FALSE))</f>
        <v>1</v>
      </c>
      <c r="AE39" s="108">
        <f>IF(AE37="","",VLOOKUP(AE37,【記載例】シフト記号表!$C$5:$Y$46,23,FALSE))</f>
        <v>1</v>
      </c>
      <c r="AF39" s="108">
        <f>IF(AF37="","",VLOOKUP(AF37,【記載例】シフト記号表!$C$5:$Y$46,23,FALSE))</f>
        <v>1</v>
      </c>
      <c r="AG39" s="109">
        <f>IF(AG37="","",VLOOKUP(AG37,【記載例】シフト記号表!$C$5:$Y$46,23,FALSE))</f>
        <v>1</v>
      </c>
      <c r="AH39" s="107" t="str">
        <f>IF(AH37="","",VLOOKUP(AH37,【記載例】シフト記号表!$C$5:$Y$46,23,FALSE))</f>
        <v>-</v>
      </c>
      <c r="AI39" s="108" t="str">
        <f>IF(AI37="","",VLOOKUP(AI37,【記載例】シフト記号表!$C$5:$Y$46,23,FALSE))</f>
        <v>-</v>
      </c>
      <c r="AJ39" s="108">
        <f>IF(AJ37="","",VLOOKUP(AJ37,【記載例】シフト記号表!$C$5:$Y$46,23,FALSE))</f>
        <v>1</v>
      </c>
      <c r="AK39" s="108">
        <f>IF(AK37="","",VLOOKUP(AK37,【記載例】シフト記号表!$C$5:$Y$46,23,FALSE))</f>
        <v>1</v>
      </c>
      <c r="AL39" s="108">
        <f>IF(AL37="","",VLOOKUP(AL37,【記載例】シフト記号表!$C$5:$Y$46,23,FALSE))</f>
        <v>1</v>
      </c>
      <c r="AM39" s="108">
        <f>IF(AM37="","",VLOOKUP(AM37,【記載例】シフト記号表!$C$5:$Y$46,23,FALSE))</f>
        <v>1</v>
      </c>
      <c r="AN39" s="109">
        <f>IF(AN37="","",VLOOKUP(AN37,【記載例】シフト記号表!$C$5:$Y$46,23,FALSE))</f>
        <v>1</v>
      </c>
      <c r="AO39" s="107" t="str">
        <f>IF(AO37="","",VLOOKUP(AO37,【記載例】シフト記号表!$C$5:$Y$46,23,FALSE))</f>
        <v>-</v>
      </c>
      <c r="AP39" s="108" t="str">
        <f>IF(AP37="","",VLOOKUP(AP37,【記載例】シフト記号表!$C$5:$Y$46,23,FALSE))</f>
        <v>-</v>
      </c>
      <c r="AQ39" s="108">
        <f>IF(AQ37="","",VLOOKUP(AQ37,【記載例】シフト記号表!$C$5:$Y$46,23,FALSE))</f>
        <v>1</v>
      </c>
      <c r="AR39" s="108">
        <f>IF(AR37="","",VLOOKUP(AR37,【記載例】シフト記号表!$C$5:$Y$46,23,FALSE))</f>
        <v>1</v>
      </c>
      <c r="AS39" s="108">
        <f>IF(AS37="","",VLOOKUP(AS37,【記載例】シフト記号表!$C$5:$Y$46,23,FALSE))</f>
        <v>1</v>
      </c>
      <c r="AT39" s="108">
        <f>IF(AT37="","",VLOOKUP(AT37,【記載例】シフト記号表!$C$5:$Y$46,23,FALSE))</f>
        <v>1</v>
      </c>
      <c r="AU39" s="109">
        <f>IF(AU37="","",VLOOKUP(AU37,【記載例】シフト記号表!$C$5:$Y$46,23,FALSE))</f>
        <v>1</v>
      </c>
      <c r="AV39" s="107" t="str">
        <f>IF(AV37="","",VLOOKUP(AV37,【記載例】シフト記号表!$C$5:$Y$46,23,FALSE))</f>
        <v>-</v>
      </c>
      <c r="AW39" s="108" t="str">
        <f>IF(AW37="","",VLOOKUP(AW37,【記載例】シフト記号表!$C$5:$Y$46,23,FALSE))</f>
        <v>-</v>
      </c>
      <c r="AX39" s="108">
        <f>IF(AX37="","",VLOOKUP(AX37,【記載例】シフト記号表!$C$5:$Y$46,23,FALSE))</f>
        <v>1</v>
      </c>
      <c r="AY39" s="108">
        <f>IF(AY37="","",VLOOKUP(AY37,【記載例】シフト記号表!$C$5:$Y$46,23,FALSE))</f>
        <v>1</v>
      </c>
      <c r="AZ39" s="108">
        <f>IF(AZ37="","",VLOOKUP(AZ37,【記載例】シフト記号表!$C$5:$Y$46,23,FALSE))</f>
        <v>1</v>
      </c>
      <c r="BA39" s="108">
        <f>IF(BA37="","",VLOOKUP(BA37,【記載例】シフト記号表!$C$5:$Y$46,23,FALSE))</f>
        <v>1</v>
      </c>
      <c r="BB39" s="109">
        <f>IF(BB37="","",VLOOKUP(BB37,【記載例】シフト記号表!$C$5:$Y$46,23,FALSE))</f>
        <v>1</v>
      </c>
      <c r="BC39" s="107" t="str">
        <f>IF(BC37="","",VLOOKUP(BC37,【記載例】シフト記号表!$C$5:$Y$46,23,FALSE))</f>
        <v/>
      </c>
      <c r="BD39" s="108" t="str">
        <f>IF(BD37="","",VLOOKUP(BD37,【記載例】シフト記号表!$C$5:$Y$46,23,FALSE))</f>
        <v/>
      </c>
      <c r="BE39" s="110" t="str">
        <f>IF(BE37="","",VLOOKUP(BE37,【記載例】シフト記号表!$C$5:$Y$46,23,FALSE))</f>
        <v/>
      </c>
      <c r="BF39" s="261">
        <f>IF($BI$3="計画",SUM(AA39:BB39),IF($BI$3="実績",SUM(AA39:BE39),""))</f>
        <v>20</v>
      </c>
      <c r="BG39" s="262"/>
      <c r="BH39" s="282">
        <f>IF($BI$3="計画",BF39/4,IF($BI$3="実績",(BF39/($BI$7/7)),""))</f>
        <v>5</v>
      </c>
      <c r="BI39" s="283"/>
      <c r="BJ39" s="241"/>
      <c r="BK39" s="242"/>
      <c r="BL39" s="242"/>
      <c r="BM39" s="242"/>
      <c r="BN39" s="243"/>
    </row>
    <row r="40" spans="2:66" ht="20.25" customHeight="1" x14ac:dyDescent="0.4">
      <c r="B40" s="111"/>
      <c r="C40" s="264"/>
      <c r="D40" s="266"/>
      <c r="E40" s="267"/>
      <c r="F40" s="268"/>
      <c r="G40" s="244"/>
      <c r="H40" s="245"/>
      <c r="I40" s="94"/>
      <c r="J40" s="90"/>
      <c r="K40" s="94"/>
      <c r="L40" s="90"/>
      <c r="M40" s="270"/>
      <c r="N40" s="271"/>
      <c r="O40" s="248"/>
      <c r="P40" s="249"/>
      <c r="Q40" s="249"/>
      <c r="R40" s="245"/>
      <c r="S40" s="272" t="s">
        <v>192</v>
      </c>
      <c r="T40" s="236"/>
      <c r="U40" s="273"/>
      <c r="V40" s="114" t="s">
        <v>18</v>
      </c>
      <c r="W40" s="115"/>
      <c r="X40" s="115"/>
      <c r="Y40" s="116"/>
      <c r="Z40" s="117"/>
      <c r="AA40" s="118" t="s">
        <v>227</v>
      </c>
      <c r="AB40" s="170" t="s">
        <v>227</v>
      </c>
      <c r="AC40" s="170" t="s">
        <v>227</v>
      </c>
      <c r="AD40" s="170" t="s">
        <v>43</v>
      </c>
      <c r="AE40" s="170" t="s">
        <v>43</v>
      </c>
      <c r="AF40" s="170" t="s">
        <v>227</v>
      </c>
      <c r="AG40" s="120" t="s">
        <v>227</v>
      </c>
      <c r="AH40" s="118" t="s">
        <v>227</v>
      </c>
      <c r="AI40" s="170" t="s">
        <v>227</v>
      </c>
      <c r="AJ40" s="170" t="s">
        <v>227</v>
      </c>
      <c r="AK40" s="170" t="s">
        <v>43</v>
      </c>
      <c r="AL40" s="170" t="s">
        <v>43</v>
      </c>
      <c r="AM40" s="170" t="s">
        <v>227</v>
      </c>
      <c r="AN40" s="120" t="s">
        <v>227</v>
      </c>
      <c r="AO40" s="118" t="s">
        <v>227</v>
      </c>
      <c r="AP40" s="170" t="s">
        <v>227</v>
      </c>
      <c r="AQ40" s="170" t="s">
        <v>227</v>
      </c>
      <c r="AR40" s="170" t="s">
        <v>43</v>
      </c>
      <c r="AS40" s="170" t="s">
        <v>43</v>
      </c>
      <c r="AT40" s="170" t="s">
        <v>227</v>
      </c>
      <c r="AU40" s="120" t="s">
        <v>227</v>
      </c>
      <c r="AV40" s="118" t="s">
        <v>227</v>
      </c>
      <c r="AW40" s="170" t="s">
        <v>227</v>
      </c>
      <c r="AX40" s="170" t="s">
        <v>227</v>
      </c>
      <c r="AY40" s="170" t="s">
        <v>43</v>
      </c>
      <c r="AZ40" s="170" t="s">
        <v>43</v>
      </c>
      <c r="BA40" s="170" t="s">
        <v>227</v>
      </c>
      <c r="BB40" s="120" t="s">
        <v>227</v>
      </c>
      <c r="BC40" s="118"/>
      <c r="BD40" s="170"/>
      <c r="BE40" s="171"/>
      <c r="BF40" s="278"/>
      <c r="BG40" s="279"/>
      <c r="BH40" s="280"/>
      <c r="BI40" s="281"/>
      <c r="BJ40" s="235"/>
      <c r="BK40" s="236"/>
      <c r="BL40" s="236"/>
      <c r="BM40" s="236"/>
      <c r="BN40" s="237"/>
    </row>
    <row r="41" spans="2:66" ht="20.25" customHeight="1" x14ac:dyDescent="0.4">
      <c r="B41" s="93">
        <f>B38+1</f>
        <v>8</v>
      </c>
      <c r="C41" s="265"/>
      <c r="D41" s="269"/>
      <c r="E41" s="267"/>
      <c r="F41" s="268"/>
      <c r="G41" s="244" t="s">
        <v>134</v>
      </c>
      <c r="H41" s="245"/>
      <c r="I41" s="94"/>
      <c r="J41" s="90"/>
      <c r="K41" s="94"/>
      <c r="L41" s="90"/>
      <c r="M41" s="246" t="s">
        <v>111</v>
      </c>
      <c r="N41" s="247"/>
      <c r="O41" s="248" t="s">
        <v>140</v>
      </c>
      <c r="P41" s="249"/>
      <c r="Q41" s="249"/>
      <c r="R41" s="245"/>
      <c r="S41" s="274"/>
      <c r="T41" s="239"/>
      <c r="U41" s="275"/>
      <c r="V41" s="95" t="s">
        <v>83</v>
      </c>
      <c r="W41" s="96"/>
      <c r="X41" s="96"/>
      <c r="Y41" s="97"/>
      <c r="Z41" s="98"/>
      <c r="AA41" s="99">
        <f>IF(AA40="","",VLOOKUP(AA40,【記載例】シフト記号表!$C$5:$W$46,21,FALSE))</f>
        <v>7</v>
      </c>
      <c r="AB41" s="100">
        <f>IF(AB40="","",VLOOKUP(AB40,【記載例】シフト記号表!$C$5:$W$46,21,FALSE))</f>
        <v>7</v>
      </c>
      <c r="AC41" s="100">
        <f>IF(AC40="","",VLOOKUP(AC40,【記載例】シフト記号表!$C$5:$W$46,21,FALSE))</f>
        <v>7</v>
      </c>
      <c r="AD41" s="100" t="str">
        <f>IF(AD40="","",VLOOKUP(AD40,【記載例】シフト記号表!$C$5:$W$46,21,FALSE))</f>
        <v>-</v>
      </c>
      <c r="AE41" s="100" t="str">
        <f>IF(AE40="","",VLOOKUP(AE40,【記載例】シフト記号表!$C$5:$W$46,21,FALSE))</f>
        <v>-</v>
      </c>
      <c r="AF41" s="100">
        <f>IF(AF40="","",VLOOKUP(AF40,【記載例】シフト記号表!$C$5:$W$46,21,FALSE))</f>
        <v>7</v>
      </c>
      <c r="AG41" s="101">
        <f>IF(AG40="","",VLOOKUP(AG40,【記載例】シフト記号表!$C$5:$W$46,21,FALSE))</f>
        <v>7</v>
      </c>
      <c r="AH41" s="99">
        <f>IF(AH40="","",VLOOKUP(AH40,【記載例】シフト記号表!$C$5:$W$46,21,FALSE))</f>
        <v>7</v>
      </c>
      <c r="AI41" s="100">
        <f>IF(AI40="","",VLOOKUP(AI40,【記載例】シフト記号表!$C$5:$W$46,21,FALSE))</f>
        <v>7</v>
      </c>
      <c r="AJ41" s="100">
        <f>IF(AJ40="","",VLOOKUP(AJ40,【記載例】シフト記号表!$C$5:$W$46,21,FALSE))</f>
        <v>7</v>
      </c>
      <c r="AK41" s="100" t="str">
        <f>IF(AK40="","",VLOOKUP(AK40,【記載例】シフト記号表!$C$5:$W$46,21,FALSE))</f>
        <v>-</v>
      </c>
      <c r="AL41" s="100" t="str">
        <f>IF(AL40="","",VLOOKUP(AL40,【記載例】シフト記号表!$C$5:$W$46,21,FALSE))</f>
        <v>-</v>
      </c>
      <c r="AM41" s="100">
        <f>IF(AM40="","",VLOOKUP(AM40,【記載例】シフト記号表!$C$5:$W$46,21,FALSE))</f>
        <v>7</v>
      </c>
      <c r="AN41" s="101">
        <f>IF(AN40="","",VLOOKUP(AN40,【記載例】シフト記号表!$C$5:$W$46,21,FALSE))</f>
        <v>7</v>
      </c>
      <c r="AO41" s="99">
        <f>IF(AO40="","",VLOOKUP(AO40,【記載例】シフト記号表!$C$5:$W$46,21,FALSE))</f>
        <v>7</v>
      </c>
      <c r="AP41" s="100">
        <f>IF(AP40="","",VLOOKUP(AP40,【記載例】シフト記号表!$C$5:$W$46,21,FALSE))</f>
        <v>7</v>
      </c>
      <c r="AQ41" s="100">
        <f>IF(AQ40="","",VLOOKUP(AQ40,【記載例】シフト記号表!$C$5:$W$46,21,FALSE))</f>
        <v>7</v>
      </c>
      <c r="AR41" s="100" t="str">
        <f>IF(AR40="","",VLOOKUP(AR40,【記載例】シフト記号表!$C$5:$W$46,21,FALSE))</f>
        <v>-</v>
      </c>
      <c r="AS41" s="100" t="str">
        <f>IF(AS40="","",VLOOKUP(AS40,【記載例】シフト記号表!$C$5:$W$46,21,FALSE))</f>
        <v>-</v>
      </c>
      <c r="AT41" s="100">
        <f>IF(AT40="","",VLOOKUP(AT40,【記載例】シフト記号表!$C$5:$W$46,21,FALSE))</f>
        <v>7</v>
      </c>
      <c r="AU41" s="101">
        <f>IF(AU40="","",VLOOKUP(AU40,【記載例】シフト記号表!$C$5:$W$46,21,FALSE))</f>
        <v>7</v>
      </c>
      <c r="AV41" s="99">
        <f>IF(AV40="","",VLOOKUP(AV40,【記載例】シフト記号表!$C$5:$W$46,21,FALSE))</f>
        <v>7</v>
      </c>
      <c r="AW41" s="100">
        <f>IF(AW40="","",VLOOKUP(AW40,【記載例】シフト記号表!$C$5:$W$46,21,FALSE))</f>
        <v>7</v>
      </c>
      <c r="AX41" s="100">
        <f>IF(AX40="","",VLOOKUP(AX40,【記載例】シフト記号表!$C$5:$W$46,21,FALSE))</f>
        <v>7</v>
      </c>
      <c r="AY41" s="100" t="str">
        <f>IF(AY40="","",VLOOKUP(AY40,【記載例】シフト記号表!$C$5:$W$46,21,FALSE))</f>
        <v>-</v>
      </c>
      <c r="AZ41" s="100" t="str">
        <f>IF(AZ40="","",VLOOKUP(AZ40,【記載例】シフト記号表!$C$5:$W$46,21,FALSE))</f>
        <v>-</v>
      </c>
      <c r="BA41" s="100">
        <f>IF(BA40="","",VLOOKUP(BA40,【記載例】シフト記号表!$C$5:$W$46,21,FALSE))</f>
        <v>7</v>
      </c>
      <c r="BB41" s="101">
        <f>IF(BB40="","",VLOOKUP(BB40,【記載例】シフト記号表!$C$5:$W$46,21,FALSE))</f>
        <v>7</v>
      </c>
      <c r="BC41" s="99" t="str">
        <f>IF(BC40="","",VLOOKUP(BC40,【記載例】シフト記号表!$C$5:$W$46,21,FALSE))</f>
        <v/>
      </c>
      <c r="BD41" s="100" t="str">
        <f>IF(BD40="","",VLOOKUP(BD40,【記載例】シフト記号表!$C$5:$W$46,21,FALSE))</f>
        <v/>
      </c>
      <c r="BE41" s="169" t="str">
        <f>IF(BE40="","",VLOOKUP(BE40,【記載例】シフト記号表!$C$5:$W$46,21,FALSE))</f>
        <v/>
      </c>
      <c r="BF41" s="250">
        <f>IF($BI$3="計画",SUM(AA41:BB41),IF($BI$3="実績",SUM(AA41:BE41),""))</f>
        <v>140</v>
      </c>
      <c r="BG41" s="251"/>
      <c r="BH41" s="252">
        <f>IF($BI$3="計画",BF41/4,IF($BI$3="実績",(BF41/($BI$7/7)),""))</f>
        <v>35</v>
      </c>
      <c r="BI41" s="253"/>
      <c r="BJ41" s="238"/>
      <c r="BK41" s="239"/>
      <c r="BL41" s="239"/>
      <c r="BM41" s="239"/>
      <c r="BN41" s="240"/>
    </row>
    <row r="42" spans="2:66" ht="20.25" customHeight="1" x14ac:dyDescent="0.4">
      <c r="B42" s="102"/>
      <c r="C42" s="265"/>
      <c r="D42" s="269"/>
      <c r="E42" s="267"/>
      <c r="F42" s="268"/>
      <c r="G42" s="254"/>
      <c r="H42" s="255"/>
      <c r="I42" s="263" t="str">
        <f>G41</f>
        <v>看護職員</v>
      </c>
      <c r="J42" s="255"/>
      <c r="K42" s="263" t="str">
        <f>M41</f>
        <v>A</v>
      </c>
      <c r="L42" s="255"/>
      <c r="M42" s="256"/>
      <c r="N42" s="257"/>
      <c r="O42" s="258"/>
      <c r="P42" s="259"/>
      <c r="Q42" s="259"/>
      <c r="R42" s="260"/>
      <c r="S42" s="276"/>
      <c r="T42" s="242"/>
      <c r="U42" s="277"/>
      <c r="V42" s="103" t="s">
        <v>127</v>
      </c>
      <c r="W42" s="125"/>
      <c r="X42" s="125"/>
      <c r="Y42" s="105"/>
      <c r="Z42" s="106"/>
      <c r="AA42" s="107">
        <f>IF(AA40="","",VLOOKUP(AA40,【記載例】シフト記号表!$C$5:$Y$46,23,FALSE))</f>
        <v>1</v>
      </c>
      <c r="AB42" s="108">
        <f>IF(AB40="","",VLOOKUP(AB40,【記載例】シフト記号表!$C$5:$Y$46,23,FALSE))</f>
        <v>1</v>
      </c>
      <c r="AC42" s="108">
        <f>IF(AC40="","",VLOOKUP(AC40,【記載例】シフト記号表!$C$5:$Y$46,23,FALSE))</f>
        <v>1</v>
      </c>
      <c r="AD42" s="108" t="str">
        <f>IF(AD40="","",VLOOKUP(AD40,【記載例】シフト記号表!$C$5:$Y$46,23,FALSE))</f>
        <v>-</v>
      </c>
      <c r="AE42" s="108" t="str">
        <f>IF(AE40="","",VLOOKUP(AE40,【記載例】シフト記号表!$C$5:$Y$46,23,FALSE))</f>
        <v>-</v>
      </c>
      <c r="AF42" s="108">
        <f>IF(AF40="","",VLOOKUP(AF40,【記載例】シフト記号表!$C$5:$Y$46,23,FALSE))</f>
        <v>1</v>
      </c>
      <c r="AG42" s="109">
        <f>IF(AG40="","",VLOOKUP(AG40,【記載例】シフト記号表!$C$5:$Y$46,23,FALSE))</f>
        <v>1</v>
      </c>
      <c r="AH42" s="107">
        <f>IF(AH40="","",VLOOKUP(AH40,【記載例】シフト記号表!$C$5:$Y$46,23,FALSE))</f>
        <v>1</v>
      </c>
      <c r="AI42" s="108">
        <f>IF(AI40="","",VLOOKUP(AI40,【記載例】シフト記号表!$C$5:$Y$46,23,FALSE))</f>
        <v>1</v>
      </c>
      <c r="AJ42" s="108">
        <f>IF(AJ40="","",VLOOKUP(AJ40,【記載例】シフト記号表!$C$5:$Y$46,23,FALSE))</f>
        <v>1</v>
      </c>
      <c r="AK42" s="108" t="str">
        <f>IF(AK40="","",VLOOKUP(AK40,【記載例】シフト記号表!$C$5:$Y$46,23,FALSE))</f>
        <v>-</v>
      </c>
      <c r="AL42" s="108" t="str">
        <f>IF(AL40="","",VLOOKUP(AL40,【記載例】シフト記号表!$C$5:$Y$46,23,FALSE))</f>
        <v>-</v>
      </c>
      <c r="AM42" s="108">
        <f>IF(AM40="","",VLOOKUP(AM40,【記載例】シフト記号表!$C$5:$Y$46,23,FALSE))</f>
        <v>1</v>
      </c>
      <c r="AN42" s="109">
        <f>IF(AN40="","",VLOOKUP(AN40,【記載例】シフト記号表!$C$5:$Y$46,23,FALSE))</f>
        <v>1</v>
      </c>
      <c r="AO42" s="107">
        <f>IF(AO40="","",VLOOKUP(AO40,【記載例】シフト記号表!$C$5:$Y$46,23,FALSE))</f>
        <v>1</v>
      </c>
      <c r="AP42" s="108">
        <f>IF(AP40="","",VLOOKUP(AP40,【記載例】シフト記号表!$C$5:$Y$46,23,FALSE))</f>
        <v>1</v>
      </c>
      <c r="AQ42" s="108">
        <f>IF(AQ40="","",VLOOKUP(AQ40,【記載例】シフト記号表!$C$5:$Y$46,23,FALSE))</f>
        <v>1</v>
      </c>
      <c r="AR42" s="108" t="str">
        <f>IF(AR40="","",VLOOKUP(AR40,【記載例】シフト記号表!$C$5:$Y$46,23,FALSE))</f>
        <v>-</v>
      </c>
      <c r="AS42" s="108" t="str">
        <f>IF(AS40="","",VLOOKUP(AS40,【記載例】シフト記号表!$C$5:$Y$46,23,FALSE))</f>
        <v>-</v>
      </c>
      <c r="AT42" s="108">
        <f>IF(AT40="","",VLOOKUP(AT40,【記載例】シフト記号表!$C$5:$Y$46,23,FALSE))</f>
        <v>1</v>
      </c>
      <c r="AU42" s="109">
        <f>IF(AU40="","",VLOOKUP(AU40,【記載例】シフト記号表!$C$5:$Y$46,23,FALSE))</f>
        <v>1</v>
      </c>
      <c r="AV42" s="107">
        <f>IF(AV40="","",VLOOKUP(AV40,【記載例】シフト記号表!$C$5:$Y$46,23,FALSE))</f>
        <v>1</v>
      </c>
      <c r="AW42" s="108">
        <f>IF(AW40="","",VLOOKUP(AW40,【記載例】シフト記号表!$C$5:$Y$46,23,FALSE))</f>
        <v>1</v>
      </c>
      <c r="AX42" s="108">
        <f>IF(AX40="","",VLOOKUP(AX40,【記載例】シフト記号表!$C$5:$Y$46,23,FALSE))</f>
        <v>1</v>
      </c>
      <c r="AY42" s="108" t="str">
        <f>IF(AY40="","",VLOOKUP(AY40,【記載例】シフト記号表!$C$5:$Y$46,23,FALSE))</f>
        <v>-</v>
      </c>
      <c r="AZ42" s="108" t="str">
        <f>IF(AZ40="","",VLOOKUP(AZ40,【記載例】シフト記号表!$C$5:$Y$46,23,FALSE))</f>
        <v>-</v>
      </c>
      <c r="BA42" s="108">
        <f>IF(BA40="","",VLOOKUP(BA40,【記載例】シフト記号表!$C$5:$Y$46,23,FALSE))</f>
        <v>1</v>
      </c>
      <c r="BB42" s="109">
        <f>IF(BB40="","",VLOOKUP(BB40,【記載例】シフト記号表!$C$5:$Y$46,23,FALSE))</f>
        <v>1</v>
      </c>
      <c r="BC42" s="107" t="str">
        <f>IF(BC40="","",VLOOKUP(BC40,【記載例】シフト記号表!$C$5:$Y$46,23,FALSE))</f>
        <v/>
      </c>
      <c r="BD42" s="108" t="str">
        <f>IF(BD40="","",VLOOKUP(BD40,【記載例】シフト記号表!$C$5:$Y$46,23,FALSE))</f>
        <v/>
      </c>
      <c r="BE42" s="110" t="str">
        <f>IF(BE40="","",VLOOKUP(BE40,【記載例】シフト記号表!$C$5:$Y$46,23,FALSE))</f>
        <v/>
      </c>
      <c r="BF42" s="261">
        <f>IF($BI$3="計画",SUM(AA42:BB42),IF($BI$3="実績",SUM(AA42:BE42),""))</f>
        <v>20</v>
      </c>
      <c r="BG42" s="262"/>
      <c r="BH42" s="282">
        <f>IF($BI$3="計画",BF42/4,IF($BI$3="実績",(BF42/($BI$7/7)),""))</f>
        <v>5</v>
      </c>
      <c r="BI42" s="283"/>
      <c r="BJ42" s="241"/>
      <c r="BK42" s="242"/>
      <c r="BL42" s="242"/>
      <c r="BM42" s="242"/>
      <c r="BN42" s="243"/>
    </row>
    <row r="43" spans="2:66" ht="20.25" customHeight="1" x14ac:dyDescent="0.4">
      <c r="B43" s="111"/>
      <c r="C43" s="264" t="s">
        <v>151</v>
      </c>
      <c r="D43" s="266" t="s">
        <v>179</v>
      </c>
      <c r="E43" s="267"/>
      <c r="F43" s="268"/>
      <c r="G43" s="244"/>
      <c r="H43" s="245"/>
      <c r="I43" s="94"/>
      <c r="J43" s="90"/>
      <c r="K43" s="94"/>
      <c r="L43" s="90"/>
      <c r="M43" s="270"/>
      <c r="N43" s="271"/>
      <c r="O43" s="248"/>
      <c r="P43" s="249"/>
      <c r="Q43" s="249"/>
      <c r="R43" s="245"/>
      <c r="S43" s="272" t="s">
        <v>193</v>
      </c>
      <c r="T43" s="236"/>
      <c r="U43" s="273"/>
      <c r="V43" s="114" t="s">
        <v>18</v>
      </c>
      <c r="W43" s="115"/>
      <c r="X43" s="115"/>
      <c r="Y43" s="116"/>
      <c r="Z43" s="117"/>
      <c r="AA43" s="118" t="s">
        <v>229</v>
      </c>
      <c r="AB43" s="170" t="s">
        <v>43</v>
      </c>
      <c r="AC43" s="170" t="s">
        <v>230</v>
      </c>
      <c r="AD43" s="170" t="s">
        <v>230</v>
      </c>
      <c r="AE43" s="170" t="s">
        <v>43</v>
      </c>
      <c r="AF43" s="170" t="s">
        <v>231</v>
      </c>
      <c r="AG43" s="120" t="s">
        <v>43</v>
      </c>
      <c r="AH43" s="118" t="s">
        <v>43</v>
      </c>
      <c r="AI43" s="170" t="s">
        <v>228</v>
      </c>
      <c r="AJ43" s="170" t="s">
        <v>43</v>
      </c>
      <c r="AK43" s="170" t="s">
        <v>230</v>
      </c>
      <c r="AL43" s="170" t="s">
        <v>230</v>
      </c>
      <c r="AM43" s="170" t="s">
        <v>43</v>
      </c>
      <c r="AN43" s="120" t="s">
        <v>231</v>
      </c>
      <c r="AO43" s="118" t="s">
        <v>231</v>
      </c>
      <c r="AP43" s="170" t="s">
        <v>43</v>
      </c>
      <c r="AQ43" s="170" t="s">
        <v>229</v>
      </c>
      <c r="AR43" s="170" t="s">
        <v>43</v>
      </c>
      <c r="AS43" s="170" t="s">
        <v>230</v>
      </c>
      <c r="AT43" s="170" t="s">
        <v>230</v>
      </c>
      <c r="AU43" s="120" t="s">
        <v>43</v>
      </c>
      <c r="AV43" s="118" t="s">
        <v>231</v>
      </c>
      <c r="AW43" s="170" t="s">
        <v>43</v>
      </c>
      <c r="AX43" s="170" t="s">
        <v>43</v>
      </c>
      <c r="AY43" s="170" t="s">
        <v>229</v>
      </c>
      <c r="AZ43" s="170" t="s">
        <v>43</v>
      </c>
      <c r="BA43" s="170" t="s">
        <v>230</v>
      </c>
      <c r="BB43" s="120" t="s">
        <v>230</v>
      </c>
      <c r="BC43" s="118"/>
      <c r="BD43" s="170"/>
      <c r="BE43" s="171"/>
      <c r="BF43" s="278"/>
      <c r="BG43" s="279"/>
      <c r="BH43" s="280"/>
      <c r="BI43" s="281"/>
      <c r="BJ43" s="235"/>
      <c r="BK43" s="236"/>
      <c r="BL43" s="236"/>
      <c r="BM43" s="236"/>
      <c r="BN43" s="237"/>
    </row>
    <row r="44" spans="2:66" ht="20.25" customHeight="1" x14ac:dyDescent="0.4">
      <c r="B44" s="93">
        <f>B41+1</f>
        <v>9</v>
      </c>
      <c r="C44" s="265"/>
      <c r="D44" s="269"/>
      <c r="E44" s="267"/>
      <c r="F44" s="268"/>
      <c r="G44" s="244" t="s">
        <v>135</v>
      </c>
      <c r="H44" s="245"/>
      <c r="I44" s="94"/>
      <c r="J44" s="90"/>
      <c r="K44" s="94"/>
      <c r="L44" s="90"/>
      <c r="M44" s="246" t="s">
        <v>111</v>
      </c>
      <c r="N44" s="247"/>
      <c r="O44" s="248" t="s">
        <v>19</v>
      </c>
      <c r="P44" s="249"/>
      <c r="Q44" s="249"/>
      <c r="R44" s="245"/>
      <c r="S44" s="274"/>
      <c r="T44" s="239"/>
      <c r="U44" s="275"/>
      <c r="V44" s="95" t="s">
        <v>83</v>
      </c>
      <c r="W44" s="96"/>
      <c r="X44" s="96"/>
      <c r="Y44" s="97"/>
      <c r="Z44" s="98"/>
      <c r="AA44" s="99">
        <f>IF(AA43="","",VLOOKUP(AA43,【記載例】シフト記号表!$C$5:$W$46,21,FALSE))</f>
        <v>2</v>
      </c>
      <c r="AB44" s="100" t="str">
        <f>IF(AB43="","",VLOOKUP(AB43,【記載例】シフト記号表!$C$5:$W$46,21,FALSE))</f>
        <v>-</v>
      </c>
      <c r="AC44" s="100">
        <f>IF(AC43="","",VLOOKUP(AC43,【記載例】シフト記号表!$C$5:$W$46,21,FALSE))</f>
        <v>5.9999999999999991</v>
      </c>
      <c r="AD44" s="100">
        <f>IF(AD43="","",VLOOKUP(AD43,【記載例】シフト記号表!$C$5:$W$46,21,FALSE))</f>
        <v>5.9999999999999991</v>
      </c>
      <c r="AE44" s="100" t="str">
        <f>IF(AE43="","",VLOOKUP(AE43,【記載例】シフト記号表!$C$5:$W$46,21,FALSE))</f>
        <v>-</v>
      </c>
      <c r="AF44" s="100">
        <f>IF(AF43="","",VLOOKUP(AF43,【記載例】シフト記号表!$C$5:$W$46,21,FALSE))</f>
        <v>5.0000000000000009</v>
      </c>
      <c r="AG44" s="101" t="str">
        <f>IF(AG43="","",VLOOKUP(AG43,【記載例】シフト記号表!$C$5:$W$46,21,FALSE))</f>
        <v>-</v>
      </c>
      <c r="AH44" s="99" t="str">
        <f>IF(AH43="","",VLOOKUP(AH43,【記載例】シフト記号表!$C$5:$W$46,21,FALSE))</f>
        <v>-</v>
      </c>
      <c r="AI44" s="100">
        <f>IF(AI43="","",VLOOKUP(AI43,【記載例】シフト記号表!$C$5:$W$46,21,FALSE))</f>
        <v>2</v>
      </c>
      <c r="AJ44" s="100" t="str">
        <f>IF(AJ43="","",VLOOKUP(AJ43,【記載例】シフト記号表!$C$5:$W$46,21,FALSE))</f>
        <v>-</v>
      </c>
      <c r="AK44" s="100">
        <f>IF(AK43="","",VLOOKUP(AK43,【記載例】シフト記号表!$C$5:$W$46,21,FALSE))</f>
        <v>5.9999999999999991</v>
      </c>
      <c r="AL44" s="100">
        <f>IF(AL43="","",VLOOKUP(AL43,【記載例】シフト記号表!$C$5:$W$46,21,FALSE))</f>
        <v>5.9999999999999991</v>
      </c>
      <c r="AM44" s="100" t="str">
        <f>IF(AM43="","",VLOOKUP(AM43,【記載例】シフト記号表!$C$5:$W$46,21,FALSE))</f>
        <v>-</v>
      </c>
      <c r="AN44" s="101">
        <f>IF(AN43="","",VLOOKUP(AN43,【記載例】シフト記号表!$C$5:$W$46,21,FALSE))</f>
        <v>5.0000000000000009</v>
      </c>
      <c r="AO44" s="99">
        <f>IF(AO43="","",VLOOKUP(AO43,【記載例】シフト記号表!$C$5:$W$46,21,FALSE))</f>
        <v>5.0000000000000009</v>
      </c>
      <c r="AP44" s="100" t="str">
        <f>IF(AP43="","",VLOOKUP(AP43,【記載例】シフト記号表!$C$5:$W$46,21,FALSE))</f>
        <v>-</v>
      </c>
      <c r="AQ44" s="100">
        <f>IF(AQ43="","",VLOOKUP(AQ43,【記載例】シフト記号表!$C$5:$W$46,21,FALSE))</f>
        <v>2</v>
      </c>
      <c r="AR44" s="100" t="str">
        <f>IF(AR43="","",VLOOKUP(AR43,【記載例】シフト記号表!$C$5:$W$46,21,FALSE))</f>
        <v>-</v>
      </c>
      <c r="AS44" s="100">
        <f>IF(AS43="","",VLOOKUP(AS43,【記載例】シフト記号表!$C$5:$W$46,21,FALSE))</f>
        <v>5.9999999999999991</v>
      </c>
      <c r="AT44" s="100">
        <f>IF(AT43="","",VLOOKUP(AT43,【記載例】シフト記号表!$C$5:$W$46,21,FALSE))</f>
        <v>5.9999999999999991</v>
      </c>
      <c r="AU44" s="101" t="str">
        <f>IF(AU43="","",VLOOKUP(AU43,【記載例】シフト記号表!$C$5:$W$46,21,FALSE))</f>
        <v>-</v>
      </c>
      <c r="AV44" s="99">
        <f>IF(AV43="","",VLOOKUP(AV43,【記載例】シフト記号表!$C$5:$W$46,21,FALSE))</f>
        <v>5.0000000000000009</v>
      </c>
      <c r="AW44" s="100" t="str">
        <f>IF(AW43="","",VLOOKUP(AW43,【記載例】シフト記号表!$C$5:$W$46,21,FALSE))</f>
        <v>-</v>
      </c>
      <c r="AX44" s="100" t="str">
        <f>IF(AX43="","",VLOOKUP(AX43,【記載例】シフト記号表!$C$5:$W$46,21,FALSE))</f>
        <v>-</v>
      </c>
      <c r="AY44" s="100">
        <f>IF(AY43="","",VLOOKUP(AY43,【記載例】シフト記号表!$C$5:$W$46,21,FALSE))</f>
        <v>2</v>
      </c>
      <c r="AZ44" s="100" t="str">
        <f>IF(AZ43="","",VLOOKUP(AZ43,【記載例】シフト記号表!$C$5:$W$46,21,FALSE))</f>
        <v>-</v>
      </c>
      <c r="BA44" s="100">
        <f>IF(BA43="","",VLOOKUP(BA43,【記載例】シフト記号表!$C$5:$W$46,21,FALSE))</f>
        <v>5.9999999999999991</v>
      </c>
      <c r="BB44" s="101">
        <f>IF(BB43="","",VLOOKUP(BB43,【記載例】シフト記号表!$C$5:$W$46,21,FALSE))</f>
        <v>5.9999999999999991</v>
      </c>
      <c r="BC44" s="99" t="str">
        <f>IF(BC43="","",VLOOKUP(BC43,【記載例】シフト記号表!$C$5:$W$46,21,FALSE))</f>
        <v/>
      </c>
      <c r="BD44" s="100" t="str">
        <f>IF(BD43="","",VLOOKUP(BD43,【記載例】シフト記号表!$C$5:$W$46,21,FALSE))</f>
        <v/>
      </c>
      <c r="BE44" s="169" t="str">
        <f>IF(BE43="","",VLOOKUP(BE43,【記載例】シフト記号表!$C$5:$W$46,21,FALSE))</f>
        <v/>
      </c>
      <c r="BF44" s="250">
        <f>IF($BI$3="計画",SUM(AA44:BB44),IF($BI$3="実績",SUM(AA44:BE44),""))</f>
        <v>76</v>
      </c>
      <c r="BG44" s="251"/>
      <c r="BH44" s="252">
        <f>IF($BI$3="計画",BF44/4,IF($BI$3="実績",(BF44/($BI$7/7)),""))</f>
        <v>19</v>
      </c>
      <c r="BI44" s="253"/>
      <c r="BJ44" s="238"/>
      <c r="BK44" s="239"/>
      <c r="BL44" s="239"/>
      <c r="BM44" s="239"/>
      <c r="BN44" s="240"/>
    </row>
    <row r="45" spans="2:66" ht="20.25" customHeight="1" x14ac:dyDescent="0.4">
      <c r="B45" s="102"/>
      <c r="C45" s="265"/>
      <c r="D45" s="269"/>
      <c r="E45" s="267"/>
      <c r="F45" s="268"/>
      <c r="G45" s="254"/>
      <c r="H45" s="255"/>
      <c r="I45" s="263" t="str">
        <f>G44</f>
        <v>介護職員</v>
      </c>
      <c r="J45" s="255"/>
      <c r="K45" s="263" t="str">
        <f>M44</f>
        <v>A</v>
      </c>
      <c r="L45" s="255"/>
      <c r="M45" s="256"/>
      <c r="N45" s="257"/>
      <c r="O45" s="258"/>
      <c r="P45" s="259"/>
      <c r="Q45" s="259"/>
      <c r="R45" s="260"/>
      <c r="S45" s="276"/>
      <c r="T45" s="242"/>
      <c r="U45" s="277"/>
      <c r="V45" s="103" t="s">
        <v>127</v>
      </c>
      <c r="W45" s="104"/>
      <c r="X45" s="104"/>
      <c r="Y45" s="126"/>
      <c r="Z45" s="127"/>
      <c r="AA45" s="107">
        <f>IF(AA43="","",VLOOKUP(AA43,【記載例】シフト記号表!$C$5:$Y$46,23,FALSE))</f>
        <v>14</v>
      </c>
      <c r="AB45" s="108" t="str">
        <f>IF(AB43="","",VLOOKUP(AB43,【記載例】シフト記号表!$C$5:$Y$46,23,FALSE))</f>
        <v>-</v>
      </c>
      <c r="AC45" s="108">
        <f>IF(AC43="","",VLOOKUP(AC43,【記載例】シフト記号表!$C$5:$Y$46,23,FALSE))</f>
        <v>1.9999999999999991</v>
      </c>
      <c r="AD45" s="108">
        <f>IF(AD43="","",VLOOKUP(AD43,【記載例】シフト記号表!$C$5:$Y$46,23,FALSE))</f>
        <v>1.9999999999999991</v>
      </c>
      <c r="AE45" s="108" t="str">
        <f>IF(AE43="","",VLOOKUP(AE43,【記載例】シフト記号表!$C$5:$Y$46,23,FALSE))</f>
        <v>-</v>
      </c>
      <c r="AF45" s="108">
        <f>IF(AF43="","",VLOOKUP(AF43,【記載例】シフト記号表!$C$5:$Y$46,23,FALSE))</f>
        <v>2.9999999999999991</v>
      </c>
      <c r="AG45" s="109" t="str">
        <f>IF(AG43="","",VLOOKUP(AG43,【記載例】シフト記号表!$C$5:$Y$46,23,FALSE))</f>
        <v>-</v>
      </c>
      <c r="AH45" s="107" t="str">
        <f>IF(AH43="","",VLOOKUP(AH43,【記載例】シフト記号表!$C$5:$Y$46,23,FALSE))</f>
        <v>-</v>
      </c>
      <c r="AI45" s="108">
        <f>IF(AI43="","",VLOOKUP(AI43,【記載例】シフト記号表!$C$5:$Y$46,23,FALSE))</f>
        <v>14</v>
      </c>
      <c r="AJ45" s="108" t="str">
        <f>IF(AJ43="","",VLOOKUP(AJ43,【記載例】シフト記号表!$C$5:$Y$46,23,FALSE))</f>
        <v>-</v>
      </c>
      <c r="AK45" s="108">
        <f>IF(AK43="","",VLOOKUP(AK43,【記載例】シフト記号表!$C$5:$Y$46,23,FALSE))</f>
        <v>1.9999999999999991</v>
      </c>
      <c r="AL45" s="108">
        <f>IF(AL43="","",VLOOKUP(AL43,【記載例】シフト記号表!$C$5:$Y$46,23,FALSE))</f>
        <v>1.9999999999999991</v>
      </c>
      <c r="AM45" s="108" t="str">
        <f>IF(AM43="","",VLOOKUP(AM43,【記載例】シフト記号表!$C$5:$Y$46,23,FALSE))</f>
        <v>-</v>
      </c>
      <c r="AN45" s="109">
        <f>IF(AN43="","",VLOOKUP(AN43,【記載例】シフト記号表!$C$5:$Y$46,23,FALSE))</f>
        <v>2.9999999999999991</v>
      </c>
      <c r="AO45" s="107">
        <f>IF(AO43="","",VLOOKUP(AO43,【記載例】シフト記号表!$C$5:$Y$46,23,FALSE))</f>
        <v>2.9999999999999991</v>
      </c>
      <c r="AP45" s="108" t="str">
        <f>IF(AP43="","",VLOOKUP(AP43,【記載例】シフト記号表!$C$5:$Y$46,23,FALSE))</f>
        <v>-</v>
      </c>
      <c r="AQ45" s="108">
        <f>IF(AQ43="","",VLOOKUP(AQ43,【記載例】シフト記号表!$C$5:$Y$46,23,FALSE))</f>
        <v>14</v>
      </c>
      <c r="AR45" s="108" t="str">
        <f>IF(AR43="","",VLOOKUP(AR43,【記載例】シフト記号表!$C$5:$Y$46,23,FALSE))</f>
        <v>-</v>
      </c>
      <c r="AS45" s="108">
        <f>IF(AS43="","",VLOOKUP(AS43,【記載例】シフト記号表!$C$5:$Y$46,23,FALSE))</f>
        <v>1.9999999999999991</v>
      </c>
      <c r="AT45" s="108">
        <f>IF(AT43="","",VLOOKUP(AT43,【記載例】シフト記号表!$C$5:$Y$46,23,FALSE))</f>
        <v>1.9999999999999991</v>
      </c>
      <c r="AU45" s="109" t="str">
        <f>IF(AU43="","",VLOOKUP(AU43,【記載例】シフト記号表!$C$5:$Y$46,23,FALSE))</f>
        <v>-</v>
      </c>
      <c r="AV45" s="107">
        <f>IF(AV43="","",VLOOKUP(AV43,【記載例】シフト記号表!$C$5:$Y$46,23,FALSE))</f>
        <v>2.9999999999999991</v>
      </c>
      <c r="AW45" s="108" t="str">
        <f>IF(AW43="","",VLOOKUP(AW43,【記載例】シフト記号表!$C$5:$Y$46,23,FALSE))</f>
        <v>-</v>
      </c>
      <c r="AX45" s="108" t="str">
        <f>IF(AX43="","",VLOOKUP(AX43,【記載例】シフト記号表!$C$5:$Y$46,23,FALSE))</f>
        <v>-</v>
      </c>
      <c r="AY45" s="108">
        <f>IF(AY43="","",VLOOKUP(AY43,【記載例】シフト記号表!$C$5:$Y$46,23,FALSE))</f>
        <v>14</v>
      </c>
      <c r="AZ45" s="108" t="str">
        <f>IF(AZ43="","",VLOOKUP(AZ43,【記載例】シフト記号表!$C$5:$Y$46,23,FALSE))</f>
        <v>-</v>
      </c>
      <c r="BA45" s="108">
        <f>IF(BA43="","",VLOOKUP(BA43,【記載例】シフト記号表!$C$5:$Y$46,23,FALSE))</f>
        <v>1.9999999999999991</v>
      </c>
      <c r="BB45" s="109">
        <f>IF(BB43="","",VLOOKUP(BB43,【記載例】シフト記号表!$C$5:$Y$46,23,FALSE))</f>
        <v>1.9999999999999991</v>
      </c>
      <c r="BC45" s="107" t="str">
        <f>IF(BC43="","",VLOOKUP(BC43,【記載例】シフト記号表!$C$5:$Y$46,23,FALSE))</f>
        <v/>
      </c>
      <c r="BD45" s="108" t="str">
        <f>IF(BD43="","",VLOOKUP(BD43,【記載例】シフト記号表!$C$5:$Y$46,23,FALSE))</f>
        <v/>
      </c>
      <c r="BE45" s="110" t="str">
        <f>IF(BE43="","",VLOOKUP(BE43,【記載例】シフト記号表!$C$5:$Y$46,23,FALSE))</f>
        <v/>
      </c>
      <c r="BF45" s="261">
        <f>IF($BI$3="計画",SUM(AA45:BB45),IF($BI$3="実績",SUM(AA45:BE45),""))</f>
        <v>84</v>
      </c>
      <c r="BG45" s="262"/>
      <c r="BH45" s="282">
        <f>IF($BI$3="計画",BF45/4,IF($BI$3="実績",(BF45/($BI$7/7)),""))</f>
        <v>21</v>
      </c>
      <c r="BI45" s="283"/>
      <c r="BJ45" s="241"/>
      <c r="BK45" s="242"/>
      <c r="BL45" s="242"/>
      <c r="BM45" s="242"/>
      <c r="BN45" s="243"/>
    </row>
    <row r="46" spans="2:66" ht="20.25" customHeight="1" x14ac:dyDescent="0.4">
      <c r="B46" s="111"/>
      <c r="C46" s="264"/>
      <c r="D46" s="266" t="s">
        <v>179</v>
      </c>
      <c r="E46" s="267"/>
      <c r="F46" s="268"/>
      <c r="G46" s="244"/>
      <c r="H46" s="245"/>
      <c r="I46" s="94"/>
      <c r="J46" s="90"/>
      <c r="K46" s="94"/>
      <c r="L46" s="90"/>
      <c r="M46" s="270"/>
      <c r="N46" s="271"/>
      <c r="O46" s="248"/>
      <c r="P46" s="249"/>
      <c r="Q46" s="249"/>
      <c r="R46" s="245"/>
      <c r="S46" s="272" t="s">
        <v>194</v>
      </c>
      <c r="T46" s="236"/>
      <c r="U46" s="273"/>
      <c r="V46" s="114" t="s">
        <v>18</v>
      </c>
      <c r="W46" s="122"/>
      <c r="X46" s="122"/>
      <c r="Y46" s="123"/>
      <c r="Z46" s="128"/>
      <c r="AA46" s="118" t="s">
        <v>43</v>
      </c>
      <c r="AB46" s="170" t="s">
        <v>229</v>
      </c>
      <c r="AC46" s="170" t="s">
        <v>43</v>
      </c>
      <c r="AD46" s="170" t="s">
        <v>231</v>
      </c>
      <c r="AE46" s="170" t="s">
        <v>230</v>
      </c>
      <c r="AF46" s="170" t="s">
        <v>43</v>
      </c>
      <c r="AG46" s="120" t="s">
        <v>231</v>
      </c>
      <c r="AH46" s="118" t="s">
        <v>231</v>
      </c>
      <c r="AI46" s="170" t="s">
        <v>43</v>
      </c>
      <c r="AJ46" s="170" t="s">
        <v>229</v>
      </c>
      <c r="AK46" s="170" t="s">
        <v>43</v>
      </c>
      <c r="AL46" s="170" t="s">
        <v>231</v>
      </c>
      <c r="AM46" s="170" t="s">
        <v>230</v>
      </c>
      <c r="AN46" s="120" t="s">
        <v>43</v>
      </c>
      <c r="AO46" s="118" t="s">
        <v>231</v>
      </c>
      <c r="AP46" s="170" t="s">
        <v>230</v>
      </c>
      <c r="AQ46" s="170" t="s">
        <v>43</v>
      </c>
      <c r="AR46" s="170" t="s">
        <v>229</v>
      </c>
      <c r="AS46" s="170" t="s">
        <v>43</v>
      </c>
      <c r="AT46" s="170" t="s">
        <v>231</v>
      </c>
      <c r="AU46" s="120" t="s">
        <v>43</v>
      </c>
      <c r="AV46" s="118" t="s">
        <v>43</v>
      </c>
      <c r="AW46" s="170" t="s">
        <v>231</v>
      </c>
      <c r="AX46" s="170" t="s">
        <v>230</v>
      </c>
      <c r="AY46" s="170" t="s">
        <v>43</v>
      </c>
      <c r="AZ46" s="170" t="s">
        <v>229</v>
      </c>
      <c r="BA46" s="170" t="s">
        <v>43</v>
      </c>
      <c r="BB46" s="120" t="s">
        <v>231</v>
      </c>
      <c r="BC46" s="118"/>
      <c r="BD46" s="170"/>
      <c r="BE46" s="171"/>
      <c r="BF46" s="278"/>
      <c r="BG46" s="279"/>
      <c r="BH46" s="280"/>
      <c r="BI46" s="281"/>
      <c r="BJ46" s="235"/>
      <c r="BK46" s="236"/>
      <c r="BL46" s="236"/>
      <c r="BM46" s="236"/>
      <c r="BN46" s="237"/>
    </row>
    <row r="47" spans="2:66" ht="20.25" customHeight="1" x14ac:dyDescent="0.4">
      <c r="B47" s="93">
        <f>B44+1</f>
        <v>10</v>
      </c>
      <c r="C47" s="265"/>
      <c r="D47" s="269"/>
      <c r="E47" s="267"/>
      <c r="F47" s="268"/>
      <c r="G47" s="244" t="s">
        <v>135</v>
      </c>
      <c r="H47" s="245"/>
      <c r="I47" s="94"/>
      <c r="J47" s="90"/>
      <c r="K47" s="94"/>
      <c r="L47" s="90"/>
      <c r="M47" s="246" t="s">
        <v>111</v>
      </c>
      <c r="N47" s="247"/>
      <c r="O47" s="248" t="s">
        <v>112</v>
      </c>
      <c r="P47" s="249"/>
      <c r="Q47" s="249"/>
      <c r="R47" s="245"/>
      <c r="S47" s="274"/>
      <c r="T47" s="239"/>
      <c r="U47" s="275"/>
      <c r="V47" s="95" t="s">
        <v>83</v>
      </c>
      <c r="W47" s="96"/>
      <c r="X47" s="96"/>
      <c r="Y47" s="97"/>
      <c r="Z47" s="98"/>
      <c r="AA47" s="99" t="str">
        <f>IF(AA46="","",VLOOKUP(AA46,【記載例】シフト記号表!$C$5:$W$46,21,FALSE))</f>
        <v>-</v>
      </c>
      <c r="AB47" s="100">
        <f>IF(AB46="","",VLOOKUP(AB46,【記載例】シフト記号表!$C$5:$W$46,21,FALSE))</f>
        <v>2</v>
      </c>
      <c r="AC47" s="100" t="str">
        <f>IF(AC46="","",VLOOKUP(AC46,【記載例】シフト記号表!$C$5:$W$46,21,FALSE))</f>
        <v>-</v>
      </c>
      <c r="AD47" s="100">
        <f>IF(AD46="","",VLOOKUP(AD46,【記載例】シフト記号表!$C$5:$W$46,21,FALSE))</f>
        <v>5.0000000000000009</v>
      </c>
      <c r="AE47" s="100">
        <f>IF(AE46="","",VLOOKUP(AE46,【記載例】シフト記号表!$C$5:$W$46,21,FALSE))</f>
        <v>5.9999999999999991</v>
      </c>
      <c r="AF47" s="100" t="str">
        <f>IF(AF46="","",VLOOKUP(AF46,【記載例】シフト記号表!$C$5:$W$46,21,FALSE))</f>
        <v>-</v>
      </c>
      <c r="AG47" s="101">
        <f>IF(AG46="","",VLOOKUP(AG46,【記載例】シフト記号表!$C$5:$W$46,21,FALSE))</f>
        <v>5.0000000000000009</v>
      </c>
      <c r="AH47" s="99">
        <f>IF(AH46="","",VLOOKUP(AH46,【記載例】シフト記号表!$C$5:$W$46,21,FALSE))</f>
        <v>5.0000000000000009</v>
      </c>
      <c r="AI47" s="100" t="str">
        <f>IF(AI46="","",VLOOKUP(AI46,【記載例】シフト記号表!$C$5:$W$46,21,FALSE))</f>
        <v>-</v>
      </c>
      <c r="AJ47" s="100">
        <f>IF(AJ46="","",VLOOKUP(AJ46,【記載例】シフト記号表!$C$5:$W$46,21,FALSE))</f>
        <v>2</v>
      </c>
      <c r="AK47" s="100" t="str">
        <f>IF(AK46="","",VLOOKUP(AK46,【記載例】シフト記号表!$C$5:$W$46,21,FALSE))</f>
        <v>-</v>
      </c>
      <c r="AL47" s="100">
        <f>IF(AL46="","",VLOOKUP(AL46,【記載例】シフト記号表!$C$5:$W$46,21,FALSE))</f>
        <v>5.0000000000000009</v>
      </c>
      <c r="AM47" s="100">
        <f>IF(AM46="","",VLOOKUP(AM46,【記載例】シフト記号表!$C$5:$W$46,21,FALSE))</f>
        <v>5.9999999999999991</v>
      </c>
      <c r="AN47" s="101" t="str">
        <f>IF(AN46="","",VLOOKUP(AN46,【記載例】シフト記号表!$C$5:$W$46,21,FALSE))</f>
        <v>-</v>
      </c>
      <c r="AO47" s="99">
        <f>IF(AO46="","",VLOOKUP(AO46,【記載例】シフト記号表!$C$5:$W$46,21,FALSE))</f>
        <v>5.0000000000000009</v>
      </c>
      <c r="AP47" s="100">
        <f>IF(AP46="","",VLOOKUP(AP46,【記載例】シフト記号表!$C$5:$W$46,21,FALSE))</f>
        <v>5.9999999999999991</v>
      </c>
      <c r="AQ47" s="100" t="str">
        <f>IF(AQ46="","",VLOOKUP(AQ46,【記載例】シフト記号表!$C$5:$W$46,21,FALSE))</f>
        <v>-</v>
      </c>
      <c r="AR47" s="100">
        <f>IF(AR46="","",VLOOKUP(AR46,【記載例】シフト記号表!$C$5:$W$46,21,FALSE))</f>
        <v>2</v>
      </c>
      <c r="AS47" s="100" t="str">
        <f>IF(AS46="","",VLOOKUP(AS46,【記載例】シフト記号表!$C$5:$W$46,21,FALSE))</f>
        <v>-</v>
      </c>
      <c r="AT47" s="100">
        <f>IF(AT46="","",VLOOKUP(AT46,【記載例】シフト記号表!$C$5:$W$46,21,FALSE))</f>
        <v>5.0000000000000009</v>
      </c>
      <c r="AU47" s="101" t="str">
        <f>IF(AU46="","",VLOOKUP(AU46,【記載例】シフト記号表!$C$5:$W$46,21,FALSE))</f>
        <v>-</v>
      </c>
      <c r="AV47" s="99" t="str">
        <f>IF(AV46="","",VLOOKUP(AV46,【記載例】シフト記号表!$C$5:$W$46,21,FALSE))</f>
        <v>-</v>
      </c>
      <c r="AW47" s="100">
        <f>IF(AW46="","",VLOOKUP(AW46,【記載例】シフト記号表!$C$5:$W$46,21,FALSE))</f>
        <v>5.0000000000000009</v>
      </c>
      <c r="AX47" s="100">
        <f>IF(AX46="","",VLOOKUP(AX46,【記載例】シフト記号表!$C$5:$W$46,21,FALSE))</f>
        <v>5.9999999999999991</v>
      </c>
      <c r="AY47" s="100" t="str">
        <f>IF(AY46="","",VLOOKUP(AY46,【記載例】シフト記号表!$C$5:$W$46,21,FALSE))</f>
        <v>-</v>
      </c>
      <c r="AZ47" s="100">
        <f>IF(AZ46="","",VLOOKUP(AZ46,【記載例】シフト記号表!$C$5:$W$46,21,FALSE))</f>
        <v>2</v>
      </c>
      <c r="BA47" s="100" t="str">
        <f>IF(BA46="","",VLOOKUP(BA46,【記載例】シフト記号表!$C$5:$W$46,21,FALSE))</f>
        <v>-</v>
      </c>
      <c r="BB47" s="101">
        <f>IF(BB46="","",VLOOKUP(BB46,【記載例】シフト記号表!$C$5:$W$46,21,FALSE))</f>
        <v>5.0000000000000009</v>
      </c>
      <c r="BC47" s="99" t="str">
        <f>IF(BC46="","",VLOOKUP(BC46,【記載例】シフト記号表!$C$5:$W$46,21,FALSE))</f>
        <v/>
      </c>
      <c r="BD47" s="100" t="str">
        <f>IF(BD46="","",VLOOKUP(BD46,【記載例】シフト記号表!$C$5:$W$46,21,FALSE))</f>
        <v/>
      </c>
      <c r="BE47" s="169" t="str">
        <f>IF(BE46="","",VLOOKUP(BE46,【記載例】シフト記号表!$C$5:$W$46,21,FALSE))</f>
        <v/>
      </c>
      <c r="BF47" s="250">
        <f>IF($BI$3="計画",SUM(AA47:BB47),IF($BI$3="実績",SUM(AA47:BE47),""))</f>
        <v>72</v>
      </c>
      <c r="BG47" s="251"/>
      <c r="BH47" s="252">
        <f>IF($BI$3="計画",BF47/4,IF($BI$3="実績",(BF47/($BI$7/7)),""))</f>
        <v>18</v>
      </c>
      <c r="BI47" s="253"/>
      <c r="BJ47" s="238"/>
      <c r="BK47" s="239"/>
      <c r="BL47" s="239"/>
      <c r="BM47" s="239"/>
      <c r="BN47" s="240"/>
    </row>
    <row r="48" spans="2:66" ht="20.25" customHeight="1" x14ac:dyDescent="0.4">
      <c r="B48" s="102"/>
      <c r="C48" s="265"/>
      <c r="D48" s="269"/>
      <c r="E48" s="267"/>
      <c r="F48" s="268"/>
      <c r="G48" s="254"/>
      <c r="H48" s="255"/>
      <c r="I48" s="263" t="str">
        <f>G47</f>
        <v>介護職員</v>
      </c>
      <c r="J48" s="255"/>
      <c r="K48" s="263" t="str">
        <f>M47</f>
        <v>A</v>
      </c>
      <c r="L48" s="255"/>
      <c r="M48" s="256"/>
      <c r="N48" s="257"/>
      <c r="O48" s="258"/>
      <c r="P48" s="259"/>
      <c r="Q48" s="259"/>
      <c r="R48" s="260"/>
      <c r="S48" s="276"/>
      <c r="T48" s="242"/>
      <c r="U48" s="277"/>
      <c r="V48" s="103" t="s">
        <v>127</v>
      </c>
      <c r="W48" s="129"/>
      <c r="X48" s="129"/>
      <c r="Y48" s="130"/>
      <c r="Z48" s="131"/>
      <c r="AA48" s="107" t="str">
        <f>IF(AA46="","",VLOOKUP(AA46,【記載例】シフト記号表!$C$5:$Y$46,23,FALSE))</f>
        <v>-</v>
      </c>
      <c r="AB48" s="108">
        <f>IF(AB46="","",VLOOKUP(AB46,【記載例】シフト記号表!$C$5:$Y$46,23,FALSE))</f>
        <v>14</v>
      </c>
      <c r="AC48" s="108" t="str">
        <f>IF(AC46="","",VLOOKUP(AC46,【記載例】シフト記号表!$C$5:$Y$46,23,FALSE))</f>
        <v>-</v>
      </c>
      <c r="AD48" s="108">
        <f>IF(AD46="","",VLOOKUP(AD46,【記載例】シフト記号表!$C$5:$Y$46,23,FALSE))</f>
        <v>2.9999999999999991</v>
      </c>
      <c r="AE48" s="108">
        <f>IF(AE46="","",VLOOKUP(AE46,【記載例】シフト記号表!$C$5:$Y$46,23,FALSE))</f>
        <v>1.9999999999999991</v>
      </c>
      <c r="AF48" s="108" t="str">
        <f>IF(AF46="","",VLOOKUP(AF46,【記載例】シフト記号表!$C$5:$Y$46,23,FALSE))</f>
        <v>-</v>
      </c>
      <c r="AG48" s="109">
        <f>IF(AG46="","",VLOOKUP(AG46,【記載例】シフト記号表!$C$5:$Y$46,23,FALSE))</f>
        <v>2.9999999999999991</v>
      </c>
      <c r="AH48" s="107">
        <f>IF(AH46="","",VLOOKUP(AH46,【記載例】シフト記号表!$C$5:$Y$46,23,FALSE))</f>
        <v>2.9999999999999991</v>
      </c>
      <c r="AI48" s="108" t="str">
        <f>IF(AI46="","",VLOOKUP(AI46,【記載例】シフト記号表!$C$5:$Y$46,23,FALSE))</f>
        <v>-</v>
      </c>
      <c r="AJ48" s="108">
        <f>IF(AJ46="","",VLOOKUP(AJ46,【記載例】シフト記号表!$C$5:$Y$46,23,FALSE))</f>
        <v>14</v>
      </c>
      <c r="AK48" s="108" t="str">
        <f>IF(AK46="","",VLOOKUP(AK46,【記載例】シフト記号表!$C$5:$Y$46,23,FALSE))</f>
        <v>-</v>
      </c>
      <c r="AL48" s="108">
        <f>IF(AL46="","",VLOOKUP(AL46,【記載例】シフト記号表!$C$5:$Y$46,23,FALSE))</f>
        <v>2.9999999999999991</v>
      </c>
      <c r="AM48" s="108">
        <f>IF(AM46="","",VLOOKUP(AM46,【記載例】シフト記号表!$C$5:$Y$46,23,FALSE))</f>
        <v>1.9999999999999991</v>
      </c>
      <c r="AN48" s="109" t="str">
        <f>IF(AN46="","",VLOOKUP(AN46,【記載例】シフト記号表!$C$5:$Y$46,23,FALSE))</f>
        <v>-</v>
      </c>
      <c r="AO48" s="107">
        <f>IF(AO46="","",VLOOKUP(AO46,【記載例】シフト記号表!$C$5:$Y$46,23,FALSE))</f>
        <v>2.9999999999999991</v>
      </c>
      <c r="AP48" s="108">
        <f>IF(AP46="","",VLOOKUP(AP46,【記載例】シフト記号表!$C$5:$Y$46,23,FALSE))</f>
        <v>1.9999999999999991</v>
      </c>
      <c r="AQ48" s="108" t="str">
        <f>IF(AQ46="","",VLOOKUP(AQ46,【記載例】シフト記号表!$C$5:$Y$46,23,FALSE))</f>
        <v>-</v>
      </c>
      <c r="AR48" s="108">
        <f>IF(AR46="","",VLOOKUP(AR46,【記載例】シフト記号表!$C$5:$Y$46,23,FALSE))</f>
        <v>14</v>
      </c>
      <c r="AS48" s="108" t="str">
        <f>IF(AS46="","",VLOOKUP(AS46,【記載例】シフト記号表!$C$5:$Y$46,23,FALSE))</f>
        <v>-</v>
      </c>
      <c r="AT48" s="108">
        <f>IF(AT46="","",VLOOKUP(AT46,【記載例】シフト記号表!$C$5:$Y$46,23,FALSE))</f>
        <v>2.9999999999999991</v>
      </c>
      <c r="AU48" s="109" t="str">
        <f>IF(AU46="","",VLOOKUP(AU46,【記載例】シフト記号表!$C$5:$Y$46,23,FALSE))</f>
        <v>-</v>
      </c>
      <c r="AV48" s="107" t="str">
        <f>IF(AV46="","",VLOOKUP(AV46,【記載例】シフト記号表!$C$5:$Y$46,23,FALSE))</f>
        <v>-</v>
      </c>
      <c r="AW48" s="108">
        <f>IF(AW46="","",VLOOKUP(AW46,【記載例】シフト記号表!$C$5:$Y$46,23,FALSE))</f>
        <v>2.9999999999999991</v>
      </c>
      <c r="AX48" s="108">
        <f>IF(AX46="","",VLOOKUP(AX46,【記載例】シフト記号表!$C$5:$Y$46,23,FALSE))</f>
        <v>1.9999999999999991</v>
      </c>
      <c r="AY48" s="108" t="str">
        <f>IF(AY46="","",VLOOKUP(AY46,【記載例】シフト記号表!$C$5:$Y$46,23,FALSE))</f>
        <v>-</v>
      </c>
      <c r="AZ48" s="108">
        <f>IF(AZ46="","",VLOOKUP(AZ46,【記載例】シフト記号表!$C$5:$Y$46,23,FALSE))</f>
        <v>14</v>
      </c>
      <c r="BA48" s="108" t="str">
        <f>IF(BA46="","",VLOOKUP(BA46,【記載例】シフト記号表!$C$5:$Y$46,23,FALSE))</f>
        <v>-</v>
      </c>
      <c r="BB48" s="109">
        <f>IF(BB46="","",VLOOKUP(BB46,【記載例】シフト記号表!$C$5:$Y$46,23,FALSE))</f>
        <v>2.9999999999999991</v>
      </c>
      <c r="BC48" s="107" t="str">
        <f>IF(BC46="","",VLOOKUP(BC46,【記載例】シフト記号表!$C$5:$Y$46,23,FALSE))</f>
        <v/>
      </c>
      <c r="BD48" s="108" t="str">
        <f>IF(BD46="","",VLOOKUP(BD46,【記載例】シフト記号表!$C$5:$Y$46,23,FALSE))</f>
        <v/>
      </c>
      <c r="BE48" s="110" t="str">
        <f>IF(BE46="","",VLOOKUP(BE46,【記載例】シフト記号表!$C$5:$Y$46,23,FALSE))</f>
        <v/>
      </c>
      <c r="BF48" s="261">
        <f>IF($BI$3="計画",SUM(AA48:BB48),IF($BI$3="実績",SUM(AA48:BE48),""))</f>
        <v>88</v>
      </c>
      <c r="BG48" s="262"/>
      <c r="BH48" s="282">
        <f>IF($BI$3="計画",BF48/4,IF($BI$3="実績",(BF48/($BI$7/7)),""))</f>
        <v>22</v>
      </c>
      <c r="BI48" s="283"/>
      <c r="BJ48" s="241"/>
      <c r="BK48" s="242"/>
      <c r="BL48" s="242"/>
      <c r="BM48" s="242"/>
      <c r="BN48" s="243"/>
    </row>
    <row r="49" spans="2:66" ht="20.25" customHeight="1" x14ac:dyDescent="0.4">
      <c r="B49" s="111"/>
      <c r="C49" s="264"/>
      <c r="D49" s="266" t="s">
        <v>179</v>
      </c>
      <c r="E49" s="267"/>
      <c r="F49" s="268"/>
      <c r="G49" s="244"/>
      <c r="H49" s="245"/>
      <c r="I49" s="94"/>
      <c r="J49" s="90"/>
      <c r="K49" s="94"/>
      <c r="L49" s="90"/>
      <c r="M49" s="270"/>
      <c r="N49" s="271"/>
      <c r="O49" s="248"/>
      <c r="P49" s="249"/>
      <c r="Q49" s="249"/>
      <c r="R49" s="245"/>
      <c r="S49" s="272" t="s">
        <v>195</v>
      </c>
      <c r="T49" s="236"/>
      <c r="U49" s="273"/>
      <c r="V49" s="114" t="s">
        <v>18</v>
      </c>
      <c r="W49" s="122"/>
      <c r="X49" s="122"/>
      <c r="Y49" s="123"/>
      <c r="Z49" s="128"/>
      <c r="AA49" s="118" t="s">
        <v>231</v>
      </c>
      <c r="AB49" s="170" t="s">
        <v>43</v>
      </c>
      <c r="AC49" s="170" t="s">
        <v>229</v>
      </c>
      <c r="AD49" s="170" t="s">
        <v>43</v>
      </c>
      <c r="AE49" s="170" t="s">
        <v>231</v>
      </c>
      <c r="AF49" s="170" t="s">
        <v>230</v>
      </c>
      <c r="AG49" s="120" t="s">
        <v>43</v>
      </c>
      <c r="AH49" s="118" t="s">
        <v>230</v>
      </c>
      <c r="AI49" s="170" t="s">
        <v>231</v>
      </c>
      <c r="AJ49" s="170" t="s">
        <v>43</v>
      </c>
      <c r="AK49" s="170" t="s">
        <v>229</v>
      </c>
      <c r="AL49" s="170" t="s">
        <v>43</v>
      </c>
      <c r="AM49" s="170" t="s">
        <v>231</v>
      </c>
      <c r="AN49" s="120" t="s">
        <v>43</v>
      </c>
      <c r="AO49" s="118" t="s">
        <v>230</v>
      </c>
      <c r="AP49" s="170" t="s">
        <v>231</v>
      </c>
      <c r="AQ49" s="170" t="s">
        <v>43</v>
      </c>
      <c r="AR49" s="170" t="s">
        <v>43</v>
      </c>
      <c r="AS49" s="170" t="s">
        <v>229</v>
      </c>
      <c r="AT49" s="120" t="s">
        <v>43</v>
      </c>
      <c r="AU49" s="120" t="s">
        <v>230</v>
      </c>
      <c r="AV49" s="118" t="s">
        <v>230</v>
      </c>
      <c r="AW49" s="170" t="s">
        <v>43</v>
      </c>
      <c r="AX49" s="170" t="s">
        <v>231</v>
      </c>
      <c r="AY49" s="170" t="s">
        <v>230</v>
      </c>
      <c r="AZ49" s="170" t="s">
        <v>43</v>
      </c>
      <c r="BA49" s="170" t="s">
        <v>229</v>
      </c>
      <c r="BB49" s="120" t="s">
        <v>43</v>
      </c>
      <c r="BC49" s="118"/>
      <c r="BD49" s="170"/>
      <c r="BE49" s="171"/>
      <c r="BF49" s="278"/>
      <c r="BG49" s="279"/>
      <c r="BH49" s="280"/>
      <c r="BI49" s="281"/>
      <c r="BJ49" s="235"/>
      <c r="BK49" s="236"/>
      <c r="BL49" s="236"/>
      <c r="BM49" s="236"/>
      <c r="BN49" s="237"/>
    </row>
    <row r="50" spans="2:66" ht="20.25" customHeight="1" x14ac:dyDescent="0.4">
      <c r="B50" s="93">
        <f>B47+1</f>
        <v>11</v>
      </c>
      <c r="C50" s="265"/>
      <c r="D50" s="269"/>
      <c r="E50" s="267"/>
      <c r="F50" s="268"/>
      <c r="G50" s="244" t="s">
        <v>135</v>
      </c>
      <c r="H50" s="245"/>
      <c r="I50" s="94"/>
      <c r="J50" s="90"/>
      <c r="K50" s="94"/>
      <c r="L50" s="90"/>
      <c r="M50" s="246" t="s">
        <v>111</v>
      </c>
      <c r="N50" s="247"/>
      <c r="O50" s="248" t="s">
        <v>112</v>
      </c>
      <c r="P50" s="249"/>
      <c r="Q50" s="249"/>
      <c r="R50" s="245"/>
      <c r="S50" s="274"/>
      <c r="T50" s="239"/>
      <c r="U50" s="275"/>
      <c r="V50" s="95" t="s">
        <v>83</v>
      </c>
      <c r="W50" s="96"/>
      <c r="X50" s="96"/>
      <c r="Y50" s="97"/>
      <c r="Z50" s="98"/>
      <c r="AA50" s="99">
        <f>IF(AA49="","",VLOOKUP(AA49,【記載例】シフト記号表!$C$5:$W$46,21,FALSE))</f>
        <v>5.0000000000000009</v>
      </c>
      <c r="AB50" s="100" t="str">
        <f>IF(AB49="","",VLOOKUP(AB49,【記載例】シフト記号表!$C$5:$W$46,21,FALSE))</f>
        <v>-</v>
      </c>
      <c r="AC50" s="100">
        <f>IF(AC49="","",VLOOKUP(AC49,【記載例】シフト記号表!$C$5:$W$46,21,FALSE))</f>
        <v>2</v>
      </c>
      <c r="AD50" s="100" t="str">
        <f>IF(AD49="","",VLOOKUP(AD49,【記載例】シフト記号表!$C$5:$W$46,21,FALSE))</f>
        <v>-</v>
      </c>
      <c r="AE50" s="100">
        <f>IF(AE49="","",VLOOKUP(AE49,【記載例】シフト記号表!$C$5:$W$46,21,FALSE))</f>
        <v>5.0000000000000009</v>
      </c>
      <c r="AF50" s="100">
        <f>IF(AF49="","",VLOOKUP(AF49,【記載例】シフト記号表!$C$5:$W$46,21,FALSE))</f>
        <v>5.9999999999999991</v>
      </c>
      <c r="AG50" s="101" t="str">
        <f>IF(AG49="","",VLOOKUP(AG49,【記載例】シフト記号表!$C$5:$W$46,21,FALSE))</f>
        <v>-</v>
      </c>
      <c r="AH50" s="99">
        <f>IF(AH49="","",VLOOKUP(AH49,【記載例】シフト記号表!$C$5:$W$46,21,FALSE))</f>
        <v>5.9999999999999991</v>
      </c>
      <c r="AI50" s="100">
        <f>IF(AI49="","",VLOOKUP(AI49,【記載例】シフト記号表!$C$5:$W$46,21,FALSE))</f>
        <v>5.0000000000000009</v>
      </c>
      <c r="AJ50" s="100" t="str">
        <f>IF(AJ49="","",VLOOKUP(AJ49,【記載例】シフト記号表!$C$5:$W$46,21,FALSE))</f>
        <v>-</v>
      </c>
      <c r="AK50" s="100">
        <f>IF(AK49="","",VLOOKUP(AK49,【記載例】シフト記号表!$C$5:$W$46,21,FALSE))</f>
        <v>2</v>
      </c>
      <c r="AL50" s="100" t="str">
        <f>IF(AL49="","",VLOOKUP(AL49,【記載例】シフト記号表!$C$5:$W$46,21,FALSE))</f>
        <v>-</v>
      </c>
      <c r="AM50" s="100">
        <f>IF(AM49="","",VLOOKUP(AM49,【記載例】シフト記号表!$C$5:$W$46,21,FALSE))</f>
        <v>5.0000000000000009</v>
      </c>
      <c r="AN50" s="101" t="str">
        <f>IF(AN49="","",VLOOKUP(AN49,【記載例】シフト記号表!$C$5:$W$46,21,FALSE))</f>
        <v>-</v>
      </c>
      <c r="AO50" s="99">
        <f>IF(AO49="","",VLOOKUP(AO49,【記載例】シフト記号表!$C$5:$W$46,21,FALSE))</f>
        <v>5.9999999999999991</v>
      </c>
      <c r="AP50" s="100">
        <f>IF(AP49="","",VLOOKUP(AP49,【記載例】シフト記号表!$C$5:$W$46,21,FALSE))</f>
        <v>5.0000000000000009</v>
      </c>
      <c r="AQ50" s="100" t="str">
        <f>IF(AQ49="","",VLOOKUP(AQ49,【記載例】シフト記号表!$C$5:$W$46,21,FALSE))</f>
        <v>-</v>
      </c>
      <c r="AR50" s="100" t="str">
        <f>IF(AR49="","",VLOOKUP(AR49,【記載例】シフト記号表!$C$5:$W$46,21,FALSE))</f>
        <v>-</v>
      </c>
      <c r="AS50" s="100">
        <f>IF(AS49="","",VLOOKUP(AS49,【記載例】シフト記号表!$C$5:$W$46,21,FALSE))</f>
        <v>2</v>
      </c>
      <c r="AT50" s="100" t="str">
        <f>IF(AT49="","",VLOOKUP(AT49,【記載例】シフト記号表!$C$5:$W$46,21,FALSE))</f>
        <v>-</v>
      </c>
      <c r="AU50" s="101">
        <f>IF(AU49="","",VLOOKUP(AU49,【記載例】シフト記号表!$C$5:$W$46,21,FALSE))</f>
        <v>5.9999999999999991</v>
      </c>
      <c r="AV50" s="99">
        <f>IF(AV49="","",VLOOKUP(AV49,【記載例】シフト記号表!$C$5:$W$46,21,FALSE))</f>
        <v>5.9999999999999991</v>
      </c>
      <c r="AW50" s="100" t="str">
        <f>IF(AW49="","",VLOOKUP(AW49,【記載例】シフト記号表!$C$5:$W$46,21,FALSE))</f>
        <v>-</v>
      </c>
      <c r="AX50" s="100">
        <f>IF(AX49="","",VLOOKUP(AX49,【記載例】シフト記号表!$C$5:$W$46,21,FALSE))</f>
        <v>5.0000000000000009</v>
      </c>
      <c r="AY50" s="100">
        <f>IF(AY49="","",VLOOKUP(AY49,【記載例】シフト記号表!$C$5:$W$46,21,FALSE))</f>
        <v>5.9999999999999991</v>
      </c>
      <c r="AZ50" s="100" t="str">
        <f>IF(AZ49="","",VLOOKUP(AZ49,【記載例】シフト記号表!$C$5:$W$46,21,FALSE))</f>
        <v>-</v>
      </c>
      <c r="BA50" s="100">
        <f>IF(BA49="","",VLOOKUP(BA49,【記載例】シフト記号表!$C$5:$W$46,21,FALSE))</f>
        <v>2</v>
      </c>
      <c r="BB50" s="101" t="str">
        <f>IF(BB49="","",VLOOKUP(BB49,【記載例】シフト記号表!$C$5:$W$46,21,FALSE))</f>
        <v>-</v>
      </c>
      <c r="BC50" s="99" t="str">
        <f>IF(BC49="","",VLOOKUP(BC49,【記載例】シフト記号表!$C$5:$W$46,21,FALSE))</f>
        <v/>
      </c>
      <c r="BD50" s="100" t="str">
        <f>IF(BD49="","",VLOOKUP(BD49,【記載例】シフト記号表!$C$5:$W$46,21,FALSE))</f>
        <v/>
      </c>
      <c r="BE50" s="169" t="str">
        <f>IF(BE49="","",VLOOKUP(BE49,【記載例】シフト記号表!$C$5:$W$46,21,FALSE))</f>
        <v/>
      </c>
      <c r="BF50" s="250">
        <f>IF($BI$3="計画",SUM(AA50:BB50),IF($BI$3="実績",SUM(AA50:BE50),""))</f>
        <v>74</v>
      </c>
      <c r="BG50" s="251"/>
      <c r="BH50" s="252">
        <f>IF($BI$3="計画",BF50/4,IF($BI$3="実績",(BF50/($BI$7/7)),""))</f>
        <v>18.5</v>
      </c>
      <c r="BI50" s="253"/>
      <c r="BJ50" s="238"/>
      <c r="BK50" s="239"/>
      <c r="BL50" s="239"/>
      <c r="BM50" s="239"/>
      <c r="BN50" s="240"/>
    </row>
    <row r="51" spans="2:66" ht="20.25" customHeight="1" x14ac:dyDescent="0.4">
      <c r="B51" s="102"/>
      <c r="C51" s="265"/>
      <c r="D51" s="269"/>
      <c r="E51" s="267"/>
      <c r="F51" s="268"/>
      <c r="G51" s="254"/>
      <c r="H51" s="255"/>
      <c r="I51" s="263" t="str">
        <f>G50</f>
        <v>介護職員</v>
      </c>
      <c r="J51" s="255"/>
      <c r="K51" s="263" t="str">
        <f>M50</f>
        <v>A</v>
      </c>
      <c r="L51" s="255"/>
      <c r="M51" s="256"/>
      <c r="N51" s="257"/>
      <c r="O51" s="258"/>
      <c r="P51" s="259"/>
      <c r="Q51" s="259"/>
      <c r="R51" s="260"/>
      <c r="S51" s="276"/>
      <c r="T51" s="242"/>
      <c r="U51" s="277"/>
      <c r="V51" s="103" t="s">
        <v>127</v>
      </c>
      <c r="W51" s="129"/>
      <c r="X51" s="129"/>
      <c r="Y51" s="130"/>
      <c r="Z51" s="131"/>
      <c r="AA51" s="107">
        <f>IF(AA49="","",VLOOKUP(AA49,【記載例】シフト記号表!$C$5:$Y$46,23,FALSE))</f>
        <v>2.9999999999999991</v>
      </c>
      <c r="AB51" s="108" t="str">
        <f>IF(AB49="","",VLOOKUP(AB49,【記載例】シフト記号表!$C$5:$Y$46,23,FALSE))</f>
        <v>-</v>
      </c>
      <c r="AC51" s="108">
        <f>IF(AC49="","",VLOOKUP(AC49,【記載例】シフト記号表!$C$5:$Y$46,23,FALSE))</f>
        <v>14</v>
      </c>
      <c r="AD51" s="108" t="str">
        <f>IF(AD49="","",VLOOKUP(AD49,【記載例】シフト記号表!$C$5:$Y$46,23,FALSE))</f>
        <v>-</v>
      </c>
      <c r="AE51" s="108">
        <f>IF(AE49="","",VLOOKUP(AE49,【記載例】シフト記号表!$C$5:$Y$46,23,FALSE))</f>
        <v>2.9999999999999991</v>
      </c>
      <c r="AF51" s="108">
        <f>IF(AF49="","",VLOOKUP(AF49,【記載例】シフト記号表!$C$5:$Y$46,23,FALSE))</f>
        <v>1.9999999999999991</v>
      </c>
      <c r="AG51" s="109" t="str">
        <f>IF(AG49="","",VLOOKUP(AG49,【記載例】シフト記号表!$C$5:$Y$46,23,FALSE))</f>
        <v>-</v>
      </c>
      <c r="AH51" s="107">
        <f>IF(AH49="","",VLOOKUP(AH49,【記載例】シフト記号表!$C$5:$Y$46,23,FALSE))</f>
        <v>1.9999999999999991</v>
      </c>
      <c r="AI51" s="108">
        <f>IF(AI49="","",VLOOKUP(AI49,【記載例】シフト記号表!$C$5:$Y$46,23,FALSE))</f>
        <v>2.9999999999999991</v>
      </c>
      <c r="AJ51" s="108" t="str">
        <f>IF(AJ49="","",VLOOKUP(AJ49,【記載例】シフト記号表!$C$5:$Y$46,23,FALSE))</f>
        <v>-</v>
      </c>
      <c r="AK51" s="108">
        <f>IF(AK49="","",VLOOKUP(AK49,【記載例】シフト記号表!$C$5:$Y$46,23,FALSE))</f>
        <v>14</v>
      </c>
      <c r="AL51" s="108" t="str">
        <f>IF(AL49="","",VLOOKUP(AL49,【記載例】シフト記号表!$C$5:$Y$46,23,FALSE))</f>
        <v>-</v>
      </c>
      <c r="AM51" s="108">
        <f>IF(AM49="","",VLOOKUP(AM49,【記載例】シフト記号表!$C$5:$Y$46,23,FALSE))</f>
        <v>2.9999999999999991</v>
      </c>
      <c r="AN51" s="109" t="str">
        <f>IF(AN49="","",VLOOKUP(AN49,【記載例】シフト記号表!$C$5:$Y$46,23,FALSE))</f>
        <v>-</v>
      </c>
      <c r="AO51" s="107">
        <f>IF(AO49="","",VLOOKUP(AO49,【記載例】シフト記号表!$C$5:$Y$46,23,FALSE))</f>
        <v>1.9999999999999991</v>
      </c>
      <c r="AP51" s="108">
        <f>IF(AP49="","",VLOOKUP(AP49,【記載例】シフト記号表!$C$5:$Y$46,23,FALSE))</f>
        <v>2.9999999999999991</v>
      </c>
      <c r="AQ51" s="108" t="str">
        <f>IF(AQ49="","",VLOOKUP(AQ49,【記載例】シフト記号表!$C$5:$Y$46,23,FALSE))</f>
        <v>-</v>
      </c>
      <c r="AR51" s="108" t="str">
        <f>IF(AR49="","",VLOOKUP(AR49,【記載例】シフト記号表!$C$5:$Y$46,23,FALSE))</f>
        <v>-</v>
      </c>
      <c r="AS51" s="108">
        <f>IF(AS49="","",VLOOKUP(AS49,【記載例】シフト記号表!$C$5:$Y$46,23,FALSE))</f>
        <v>14</v>
      </c>
      <c r="AT51" s="108" t="str">
        <f>IF(AT49="","",VLOOKUP(AT49,【記載例】シフト記号表!$C$5:$Y$46,23,FALSE))</f>
        <v>-</v>
      </c>
      <c r="AU51" s="109">
        <f>IF(AU49="","",VLOOKUP(AU49,【記載例】シフト記号表!$C$5:$Y$46,23,FALSE))</f>
        <v>1.9999999999999991</v>
      </c>
      <c r="AV51" s="107">
        <f>IF(AV49="","",VLOOKUP(AV49,【記載例】シフト記号表!$C$5:$Y$46,23,FALSE))</f>
        <v>1.9999999999999991</v>
      </c>
      <c r="AW51" s="108" t="str">
        <f>IF(AW49="","",VLOOKUP(AW49,【記載例】シフト記号表!$C$5:$Y$46,23,FALSE))</f>
        <v>-</v>
      </c>
      <c r="AX51" s="108">
        <f>IF(AX49="","",VLOOKUP(AX49,【記載例】シフト記号表!$C$5:$Y$46,23,FALSE))</f>
        <v>2.9999999999999991</v>
      </c>
      <c r="AY51" s="108">
        <f>IF(AY49="","",VLOOKUP(AY49,【記載例】シフト記号表!$C$5:$Y$46,23,FALSE))</f>
        <v>1.9999999999999991</v>
      </c>
      <c r="AZ51" s="108" t="str">
        <f>IF(AZ49="","",VLOOKUP(AZ49,【記載例】シフト記号表!$C$5:$Y$46,23,FALSE))</f>
        <v>-</v>
      </c>
      <c r="BA51" s="108">
        <f>IF(BA49="","",VLOOKUP(BA49,【記載例】シフト記号表!$C$5:$Y$46,23,FALSE))</f>
        <v>14</v>
      </c>
      <c r="BB51" s="109" t="str">
        <f>IF(BB49="","",VLOOKUP(BB49,【記載例】シフト記号表!$C$5:$Y$46,23,FALSE))</f>
        <v>-</v>
      </c>
      <c r="BC51" s="107" t="str">
        <f>IF(BC49="","",VLOOKUP(BC49,【記載例】シフト記号表!$C$5:$Y$46,23,FALSE))</f>
        <v/>
      </c>
      <c r="BD51" s="108" t="str">
        <f>IF(BD49="","",VLOOKUP(BD49,【記載例】シフト記号表!$C$5:$Y$46,23,FALSE))</f>
        <v/>
      </c>
      <c r="BE51" s="110" t="str">
        <f>IF(BE49="","",VLOOKUP(BE49,【記載例】シフト記号表!$C$5:$Y$46,23,FALSE))</f>
        <v/>
      </c>
      <c r="BF51" s="261">
        <f>IF($BI$3="計画",SUM(AA51:BB51),IF($BI$3="実績",SUM(AA51:BE51),""))</f>
        <v>86</v>
      </c>
      <c r="BG51" s="262"/>
      <c r="BH51" s="282">
        <f>IF($BI$3="計画",BF51/4,IF($BI$3="実績",(BF51/($BI$7/7)),""))</f>
        <v>21.5</v>
      </c>
      <c r="BI51" s="283"/>
      <c r="BJ51" s="241"/>
      <c r="BK51" s="242"/>
      <c r="BL51" s="242"/>
      <c r="BM51" s="242"/>
      <c r="BN51" s="243"/>
    </row>
    <row r="52" spans="2:66" ht="20.25" customHeight="1" x14ac:dyDescent="0.4">
      <c r="B52" s="111"/>
      <c r="C52" s="264"/>
      <c r="D52" s="266" t="s">
        <v>179</v>
      </c>
      <c r="E52" s="267"/>
      <c r="F52" s="268"/>
      <c r="G52" s="244"/>
      <c r="H52" s="245"/>
      <c r="I52" s="94"/>
      <c r="J52" s="90"/>
      <c r="K52" s="94"/>
      <c r="L52" s="90"/>
      <c r="M52" s="270"/>
      <c r="N52" s="271"/>
      <c r="O52" s="248"/>
      <c r="P52" s="249"/>
      <c r="Q52" s="249"/>
      <c r="R52" s="245"/>
      <c r="S52" s="272" t="s">
        <v>196</v>
      </c>
      <c r="T52" s="236"/>
      <c r="U52" s="273"/>
      <c r="V52" s="114" t="s">
        <v>18</v>
      </c>
      <c r="W52" s="122"/>
      <c r="X52" s="122"/>
      <c r="Y52" s="123"/>
      <c r="Z52" s="128"/>
      <c r="AA52" s="118" t="s">
        <v>230</v>
      </c>
      <c r="AB52" s="170" t="s">
        <v>231</v>
      </c>
      <c r="AC52" s="170" t="s">
        <v>43</v>
      </c>
      <c r="AD52" s="170" t="s">
        <v>229</v>
      </c>
      <c r="AE52" s="170" t="s">
        <v>43</v>
      </c>
      <c r="AF52" s="170" t="s">
        <v>43</v>
      </c>
      <c r="AG52" s="120" t="s">
        <v>230</v>
      </c>
      <c r="AH52" s="118" t="s">
        <v>231</v>
      </c>
      <c r="AI52" s="170" t="s">
        <v>231</v>
      </c>
      <c r="AJ52" s="170" t="s">
        <v>230</v>
      </c>
      <c r="AK52" s="170" t="s">
        <v>43</v>
      </c>
      <c r="AL52" s="170" t="s">
        <v>229</v>
      </c>
      <c r="AM52" s="170" t="s">
        <v>43</v>
      </c>
      <c r="AN52" s="120" t="s">
        <v>43</v>
      </c>
      <c r="AO52" s="118" t="s">
        <v>231</v>
      </c>
      <c r="AP52" s="170" t="s">
        <v>43</v>
      </c>
      <c r="AQ52" s="170" t="s">
        <v>231</v>
      </c>
      <c r="AR52" s="170" t="s">
        <v>231</v>
      </c>
      <c r="AS52" s="170" t="s">
        <v>43</v>
      </c>
      <c r="AT52" s="170" t="s">
        <v>229</v>
      </c>
      <c r="AU52" s="120" t="s">
        <v>43</v>
      </c>
      <c r="AV52" s="118" t="s">
        <v>231</v>
      </c>
      <c r="AW52" s="170" t="s">
        <v>230</v>
      </c>
      <c r="AX52" s="170" t="s">
        <v>43</v>
      </c>
      <c r="AY52" s="170" t="s">
        <v>231</v>
      </c>
      <c r="AZ52" s="170" t="s">
        <v>43</v>
      </c>
      <c r="BA52" s="170" t="s">
        <v>43</v>
      </c>
      <c r="BB52" s="120" t="s">
        <v>229</v>
      </c>
      <c r="BC52" s="118"/>
      <c r="BD52" s="170"/>
      <c r="BE52" s="171"/>
      <c r="BF52" s="278"/>
      <c r="BG52" s="279"/>
      <c r="BH52" s="280"/>
      <c r="BI52" s="281"/>
      <c r="BJ52" s="235"/>
      <c r="BK52" s="236"/>
      <c r="BL52" s="236"/>
      <c r="BM52" s="236"/>
      <c r="BN52" s="237"/>
    </row>
    <row r="53" spans="2:66" ht="20.25" customHeight="1" x14ac:dyDescent="0.4">
      <c r="B53" s="93">
        <f>B50+1</f>
        <v>12</v>
      </c>
      <c r="C53" s="265"/>
      <c r="D53" s="269"/>
      <c r="E53" s="267"/>
      <c r="F53" s="268"/>
      <c r="G53" s="244" t="s">
        <v>135</v>
      </c>
      <c r="H53" s="245"/>
      <c r="I53" s="94"/>
      <c r="J53" s="90"/>
      <c r="K53" s="94"/>
      <c r="L53" s="90"/>
      <c r="M53" s="246" t="s">
        <v>111</v>
      </c>
      <c r="N53" s="247"/>
      <c r="O53" s="248" t="s">
        <v>112</v>
      </c>
      <c r="P53" s="249"/>
      <c r="Q53" s="249"/>
      <c r="R53" s="245"/>
      <c r="S53" s="274"/>
      <c r="T53" s="239"/>
      <c r="U53" s="275"/>
      <c r="V53" s="95" t="s">
        <v>83</v>
      </c>
      <c r="W53" s="96"/>
      <c r="X53" s="96"/>
      <c r="Y53" s="97"/>
      <c r="Z53" s="98"/>
      <c r="AA53" s="99">
        <f>IF(AA52="","",VLOOKUP(AA52,【記載例】シフト記号表!$C$5:$W$46,21,FALSE))</f>
        <v>5.9999999999999991</v>
      </c>
      <c r="AB53" s="100">
        <f>IF(AB52="","",VLOOKUP(AB52,【記載例】シフト記号表!$C$5:$W$46,21,FALSE))</f>
        <v>5.0000000000000009</v>
      </c>
      <c r="AC53" s="100" t="str">
        <f>IF(AC52="","",VLOOKUP(AC52,【記載例】シフト記号表!$C$5:$W$46,21,FALSE))</f>
        <v>-</v>
      </c>
      <c r="AD53" s="100">
        <f>IF(AD52="","",VLOOKUP(AD52,【記載例】シフト記号表!$C$5:$W$46,21,FALSE))</f>
        <v>2</v>
      </c>
      <c r="AE53" s="100" t="str">
        <f>IF(AE52="","",VLOOKUP(AE52,【記載例】シフト記号表!$C$5:$W$46,21,FALSE))</f>
        <v>-</v>
      </c>
      <c r="AF53" s="100" t="str">
        <f>IF(AF52="","",VLOOKUP(AF52,【記載例】シフト記号表!$C$5:$W$46,21,FALSE))</f>
        <v>-</v>
      </c>
      <c r="AG53" s="101">
        <f>IF(AG52="","",VLOOKUP(AG52,【記載例】シフト記号表!$C$5:$W$46,21,FALSE))</f>
        <v>5.9999999999999991</v>
      </c>
      <c r="AH53" s="99">
        <f>IF(AH52="","",VLOOKUP(AH52,【記載例】シフト記号表!$C$5:$W$46,21,FALSE))</f>
        <v>5.0000000000000009</v>
      </c>
      <c r="AI53" s="100">
        <f>IF(AI52="","",VLOOKUP(AI52,【記載例】シフト記号表!$C$5:$W$46,21,FALSE))</f>
        <v>5.0000000000000009</v>
      </c>
      <c r="AJ53" s="100">
        <f>IF(AJ52="","",VLOOKUP(AJ52,【記載例】シフト記号表!$C$5:$W$46,21,FALSE))</f>
        <v>5.9999999999999991</v>
      </c>
      <c r="AK53" s="100" t="str">
        <f>IF(AK52="","",VLOOKUP(AK52,【記載例】シフト記号表!$C$5:$W$46,21,FALSE))</f>
        <v>-</v>
      </c>
      <c r="AL53" s="100">
        <f>IF(AL52="","",VLOOKUP(AL52,【記載例】シフト記号表!$C$5:$W$46,21,FALSE))</f>
        <v>2</v>
      </c>
      <c r="AM53" s="100" t="str">
        <f>IF(AM52="","",VLOOKUP(AM52,【記載例】シフト記号表!$C$5:$W$46,21,FALSE))</f>
        <v>-</v>
      </c>
      <c r="AN53" s="101" t="str">
        <f>IF(AN52="","",VLOOKUP(AN52,【記載例】シフト記号表!$C$5:$W$46,21,FALSE))</f>
        <v>-</v>
      </c>
      <c r="AO53" s="99">
        <f>IF(AO52="","",VLOOKUP(AO52,【記載例】シフト記号表!$C$5:$W$46,21,FALSE))</f>
        <v>5.0000000000000009</v>
      </c>
      <c r="AP53" s="100" t="str">
        <f>IF(AP52="","",VLOOKUP(AP52,【記載例】シフト記号表!$C$5:$W$46,21,FALSE))</f>
        <v>-</v>
      </c>
      <c r="AQ53" s="100">
        <f>IF(AQ52="","",VLOOKUP(AQ52,【記載例】シフト記号表!$C$5:$W$46,21,FALSE))</f>
        <v>5.0000000000000009</v>
      </c>
      <c r="AR53" s="100">
        <f>IF(AR52="","",VLOOKUP(AR52,【記載例】シフト記号表!$C$5:$W$46,21,FALSE))</f>
        <v>5.0000000000000009</v>
      </c>
      <c r="AS53" s="100" t="str">
        <f>IF(AS52="","",VLOOKUP(AS52,【記載例】シフト記号表!$C$5:$W$46,21,FALSE))</f>
        <v>-</v>
      </c>
      <c r="AT53" s="100">
        <f>IF(AT52="","",VLOOKUP(AT52,【記載例】シフト記号表!$C$5:$W$46,21,FALSE))</f>
        <v>2</v>
      </c>
      <c r="AU53" s="101" t="str">
        <f>IF(AU52="","",VLOOKUP(AU52,【記載例】シフト記号表!$C$5:$W$46,21,FALSE))</f>
        <v>-</v>
      </c>
      <c r="AV53" s="99">
        <f>IF(AV52="","",VLOOKUP(AV52,【記載例】シフト記号表!$C$5:$W$46,21,FALSE))</f>
        <v>5.0000000000000009</v>
      </c>
      <c r="AW53" s="100">
        <f>IF(AW52="","",VLOOKUP(AW52,【記載例】シフト記号表!$C$5:$W$46,21,FALSE))</f>
        <v>5.9999999999999991</v>
      </c>
      <c r="AX53" s="100" t="str">
        <f>IF(AX52="","",VLOOKUP(AX52,【記載例】シフト記号表!$C$5:$W$46,21,FALSE))</f>
        <v>-</v>
      </c>
      <c r="AY53" s="100">
        <f>IF(AY52="","",VLOOKUP(AY52,【記載例】シフト記号表!$C$5:$W$46,21,FALSE))</f>
        <v>5.0000000000000009</v>
      </c>
      <c r="AZ53" s="100" t="str">
        <f>IF(AZ52="","",VLOOKUP(AZ52,【記載例】シフト記号表!$C$5:$W$46,21,FALSE))</f>
        <v>-</v>
      </c>
      <c r="BA53" s="100" t="str">
        <f>IF(BA52="","",VLOOKUP(BA52,【記載例】シフト記号表!$C$5:$W$46,21,FALSE))</f>
        <v>-</v>
      </c>
      <c r="BB53" s="101">
        <f>IF(BB52="","",VLOOKUP(BB52,【記載例】シフト記号表!$C$5:$W$46,21,FALSE))</f>
        <v>2</v>
      </c>
      <c r="BC53" s="99" t="str">
        <f>IF(BC52="","",VLOOKUP(BC52,【記載例】シフト記号表!$C$5:$W$46,21,FALSE))</f>
        <v/>
      </c>
      <c r="BD53" s="100" t="str">
        <f>IF(BD52="","",VLOOKUP(BD52,【記載例】シフト記号表!$C$5:$W$46,21,FALSE))</f>
        <v/>
      </c>
      <c r="BE53" s="169" t="str">
        <f>IF(BE52="","",VLOOKUP(BE52,【記載例】シフト記号表!$C$5:$W$46,21,FALSE))</f>
        <v/>
      </c>
      <c r="BF53" s="250">
        <f>IF($BI$3="計画",SUM(AA53:BB53),IF($BI$3="実績",SUM(AA53:BE53),""))</f>
        <v>72</v>
      </c>
      <c r="BG53" s="251"/>
      <c r="BH53" s="252">
        <f>IF($BI$3="計画",BF53/4,IF($BI$3="実績",(BF53/($BI$7/7)),""))</f>
        <v>18</v>
      </c>
      <c r="BI53" s="253"/>
      <c r="BJ53" s="238"/>
      <c r="BK53" s="239"/>
      <c r="BL53" s="239"/>
      <c r="BM53" s="239"/>
      <c r="BN53" s="240"/>
    </row>
    <row r="54" spans="2:66" ht="20.25" customHeight="1" x14ac:dyDescent="0.4">
      <c r="B54" s="102"/>
      <c r="C54" s="265"/>
      <c r="D54" s="269"/>
      <c r="E54" s="267"/>
      <c r="F54" s="268"/>
      <c r="G54" s="254"/>
      <c r="H54" s="255"/>
      <c r="I54" s="263" t="str">
        <f>G53</f>
        <v>介護職員</v>
      </c>
      <c r="J54" s="255"/>
      <c r="K54" s="263" t="str">
        <f>M53</f>
        <v>A</v>
      </c>
      <c r="L54" s="255"/>
      <c r="M54" s="256"/>
      <c r="N54" s="257"/>
      <c r="O54" s="258"/>
      <c r="P54" s="259"/>
      <c r="Q54" s="259"/>
      <c r="R54" s="260"/>
      <c r="S54" s="276"/>
      <c r="T54" s="242"/>
      <c r="U54" s="277"/>
      <c r="V54" s="103" t="s">
        <v>127</v>
      </c>
      <c r="W54" s="129"/>
      <c r="X54" s="129"/>
      <c r="Y54" s="130"/>
      <c r="Z54" s="131"/>
      <c r="AA54" s="107">
        <f>IF(AA52="","",VLOOKUP(AA52,【記載例】シフト記号表!$C$5:$Y$46,23,FALSE))</f>
        <v>1.9999999999999991</v>
      </c>
      <c r="AB54" s="108">
        <f>IF(AB52="","",VLOOKUP(AB52,【記載例】シフト記号表!$C$5:$Y$46,23,FALSE))</f>
        <v>2.9999999999999991</v>
      </c>
      <c r="AC54" s="108" t="str">
        <f>IF(AC52="","",VLOOKUP(AC52,【記載例】シフト記号表!$C$5:$Y$46,23,FALSE))</f>
        <v>-</v>
      </c>
      <c r="AD54" s="108">
        <f>IF(AD52="","",VLOOKUP(AD52,【記載例】シフト記号表!$C$5:$Y$46,23,FALSE))</f>
        <v>14</v>
      </c>
      <c r="AE54" s="108" t="str">
        <f>IF(AE52="","",VLOOKUP(AE52,【記載例】シフト記号表!$C$5:$Y$46,23,FALSE))</f>
        <v>-</v>
      </c>
      <c r="AF54" s="108" t="str">
        <f>IF(AF52="","",VLOOKUP(AF52,【記載例】シフト記号表!$C$5:$Y$46,23,FALSE))</f>
        <v>-</v>
      </c>
      <c r="AG54" s="109">
        <f>IF(AG52="","",VLOOKUP(AG52,【記載例】シフト記号表!$C$5:$Y$46,23,FALSE))</f>
        <v>1.9999999999999991</v>
      </c>
      <c r="AH54" s="107">
        <f>IF(AH52="","",VLOOKUP(AH52,【記載例】シフト記号表!$C$5:$Y$46,23,FALSE))</f>
        <v>2.9999999999999991</v>
      </c>
      <c r="AI54" s="108">
        <f>IF(AI52="","",VLOOKUP(AI52,【記載例】シフト記号表!$C$5:$Y$46,23,FALSE))</f>
        <v>2.9999999999999991</v>
      </c>
      <c r="AJ54" s="108">
        <f>IF(AJ52="","",VLOOKUP(AJ52,【記載例】シフト記号表!$C$5:$Y$46,23,FALSE))</f>
        <v>1.9999999999999991</v>
      </c>
      <c r="AK54" s="108" t="str">
        <f>IF(AK52="","",VLOOKUP(AK52,【記載例】シフト記号表!$C$5:$Y$46,23,FALSE))</f>
        <v>-</v>
      </c>
      <c r="AL54" s="108">
        <f>IF(AL52="","",VLOOKUP(AL52,【記載例】シフト記号表!$C$5:$Y$46,23,FALSE))</f>
        <v>14</v>
      </c>
      <c r="AM54" s="108" t="str">
        <f>IF(AM52="","",VLOOKUP(AM52,【記載例】シフト記号表!$C$5:$Y$46,23,FALSE))</f>
        <v>-</v>
      </c>
      <c r="AN54" s="109" t="str">
        <f>IF(AN52="","",VLOOKUP(AN52,【記載例】シフト記号表!$C$5:$Y$46,23,FALSE))</f>
        <v>-</v>
      </c>
      <c r="AO54" s="107">
        <f>IF(AO52="","",VLOOKUP(AO52,【記載例】シフト記号表!$C$5:$Y$46,23,FALSE))</f>
        <v>2.9999999999999991</v>
      </c>
      <c r="AP54" s="108" t="str">
        <f>IF(AP52="","",VLOOKUP(AP52,【記載例】シフト記号表!$C$5:$Y$46,23,FALSE))</f>
        <v>-</v>
      </c>
      <c r="AQ54" s="108">
        <f>IF(AQ52="","",VLOOKUP(AQ52,【記載例】シフト記号表!$C$5:$Y$46,23,FALSE))</f>
        <v>2.9999999999999991</v>
      </c>
      <c r="AR54" s="108">
        <f>IF(AR52="","",VLOOKUP(AR52,【記載例】シフト記号表!$C$5:$Y$46,23,FALSE))</f>
        <v>2.9999999999999991</v>
      </c>
      <c r="AS54" s="108" t="str">
        <f>IF(AS52="","",VLOOKUP(AS52,【記載例】シフト記号表!$C$5:$Y$46,23,FALSE))</f>
        <v>-</v>
      </c>
      <c r="AT54" s="108">
        <f>IF(AT52="","",VLOOKUP(AT52,【記載例】シフト記号表!$C$5:$Y$46,23,FALSE))</f>
        <v>14</v>
      </c>
      <c r="AU54" s="109" t="str">
        <f>IF(AU52="","",VLOOKUP(AU52,【記載例】シフト記号表!$C$5:$Y$46,23,FALSE))</f>
        <v>-</v>
      </c>
      <c r="AV54" s="107">
        <f>IF(AV52="","",VLOOKUP(AV52,【記載例】シフト記号表!$C$5:$Y$46,23,FALSE))</f>
        <v>2.9999999999999991</v>
      </c>
      <c r="AW54" s="108">
        <f>IF(AW52="","",VLOOKUP(AW52,【記載例】シフト記号表!$C$5:$Y$46,23,FALSE))</f>
        <v>1.9999999999999991</v>
      </c>
      <c r="AX54" s="108" t="str">
        <f>IF(AX52="","",VLOOKUP(AX52,【記載例】シフト記号表!$C$5:$Y$46,23,FALSE))</f>
        <v>-</v>
      </c>
      <c r="AY54" s="108">
        <f>IF(AY52="","",VLOOKUP(AY52,【記載例】シフト記号表!$C$5:$Y$46,23,FALSE))</f>
        <v>2.9999999999999991</v>
      </c>
      <c r="AZ54" s="108" t="str">
        <f>IF(AZ52="","",VLOOKUP(AZ52,【記載例】シフト記号表!$C$5:$Y$46,23,FALSE))</f>
        <v>-</v>
      </c>
      <c r="BA54" s="108" t="str">
        <f>IF(BA52="","",VLOOKUP(BA52,【記載例】シフト記号表!$C$5:$Y$46,23,FALSE))</f>
        <v>-</v>
      </c>
      <c r="BB54" s="109">
        <f>IF(BB52="","",VLOOKUP(BB52,【記載例】シフト記号表!$C$5:$Y$46,23,FALSE))</f>
        <v>14</v>
      </c>
      <c r="BC54" s="107" t="str">
        <f>IF(BC52="","",VLOOKUP(BC52,【記載例】シフト記号表!$C$5:$Y$46,23,FALSE))</f>
        <v/>
      </c>
      <c r="BD54" s="108" t="str">
        <f>IF(BD52="","",VLOOKUP(BD52,【記載例】シフト記号表!$C$5:$Y$46,23,FALSE))</f>
        <v/>
      </c>
      <c r="BE54" s="110" t="str">
        <f>IF(BE52="","",VLOOKUP(BE52,【記載例】シフト記号表!$C$5:$Y$46,23,FALSE))</f>
        <v/>
      </c>
      <c r="BF54" s="261">
        <f>IF($BI$3="計画",SUM(AA54:BB54),IF($BI$3="実績",SUM(AA54:BE54),""))</f>
        <v>88</v>
      </c>
      <c r="BG54" s="262"/>
      <c r="BH54" s="282">
        <f>IF($BI$3="計画",BF54/4,IF($BI$3="実績",(BF54/($BI$7/7)),""))</f>
        <v>22</v>
      </c>
      <c r="BI54" s="283"/>
      <c r="BJ54" s="241"/>
      <c r="BK54" s="242"/>
      <c r="BL54" s="242"/>
      <c r="BM54" s="242"/>
      <c r="BN54" s="243"/>
    </row>
    <row r="55" spans="2:66" ht="20.25" customHeight="1" x14ac:dyDescent="0.4">
      <c r="B55" s="111"/>
      <c r="C55" s="264"/>
      <c r="D55" s="266" t="s">
        <v>179</v>
      </c>
      <c r="E55" s="267"/>
      <c r="F55" s="268"/>
      <c r="G55" s="244"/>
      <c r="H55" s="245"/>
      <c r="I55" s="94"/>
      <c r="J55" s="90"/>
      <c r="K55" s="94"/>
      <c r="L55" s="90"/>
      <c r="M55" s="270"/>
      <c r="N55" s="271"/>
      <c r="O55" s="248"/>
      <c r="P55" s="249"/>
      <c r="Q55" s="249"/>
      <c r="R55" s="245"/>
      <c r="S55" s="272" t="s">
        <v>197</v>
      </c>
      <c r="T55" s="236"/>
      <c r="U55" s="273"/>
      <c r="V55" s="114" t="s">
        <v>18</v>
      </c>
      <c r="W55" s="122"/>
      <c r="X55" s="122"/>
      <c r="Y55" s="123"/>
      <c r="Z55" s="128"/>
      <c r="AA55" s="118" t="s">
        <v>43</v>
      </c>
      <c r="AB55" s="170" t="s">
        <v>230</v>
      </c>
      <c r="AC55" s="170" t="s">
        <v>231</v>
      </c>
      <c r="AD55" s="170" t="s">
        <v>43</v>
      </c>
      <c r="AE55" s="170" t="s">
        <v>231</v>
      </c>
      <c r="AF55" s="170" t="s">
        <v>231</v>
      </c>
      <c r="AG55" s="120" t="s">
        <v>43</v>
      </c>
      <c r="AH55" s="118" t="s">
        <v>43</v>
      </c>
      <c r="AI55" s="170" t="s">
        <v>230</v>
      </c>
      <c r="AJ55" s="170" t="s">
        <v>231</v>
      </c>
      <c r="AK55" s="170" t="s">
        <v>231</v>
      </c>
      <c r="AL55" s="170" t="s">
        <v>43</v>
      </c>
      <c r="AM55" s="170" t="s">
        <v>43</v>
      </c>
      <c r="AN55" s="120" t="s">
        <v>230</v>
      </c>
      <c r="AO55" s="118" t="s">
        <v>43</v>
      </c>
      <c r="AP55" s="170" t="s">
        <v>43</v>
      </c>
      <c r="AQ55" s="170" t="s">
        <v>230</v>
      </c>
      <c r="AR55" s="170" t="s">
        <v>230</v>
      </c>
      <c r="AS55" s="170" t="s">
        <v>231</v>
      </c>
      <c r="AT55" s="170" t="s">
        <v>43</v>
      </c>
      <c r="AU55" s="120" t="s">
        <v>231</v>
      </c>
      <c r="AV55" s="118" t="s">
        <v>43</v>
      </c>
      <c r="AW55" s="170" t="s">
        <v>231</v>
      </c>
      <c r="AX55" s="170" t="s">
        <v>231</v>
      </c>
      <c r="AY55" s="170" t="s">
        <v>43</v>
      </c>
      <c r="AZ55" s="170" t="s">
        <v>231</v>
      </c>
      <c r="BA55" s="170" t="s">
        <v>230</v>
      </c>
      <c r="BB55" s="120" t="s">
        <v>43</v>
      </c>
      <c r="BC55" s="118"/>
      <c r="BD55" s="170"/>
      <c r="BE55" s="171"/>
      <c r="BF55" s="278"/>
      <c r="BG55" s="279"/>
      <c r="BH55" s="280"/>
      <c r="BI55" s="281"/>
      <c r="BJ55" s="235"/>
      <c r="BK55" s="236"/>
      <c r="BL55" s="236"/>
      <c r="BM55" s="236"/>
      <c r="BN55" s="237"/>
    </row>
    <row r="56" spans="2:66" ht="20.25" customHeight="1" x14ac:dyDescent="0.4">
      <c r="B56" s="93">
        <f>B53+1</f>
        <v>13</v>
      </c>
      <c r="C56" s="265"/>
      <c r="D56" s="269"/>
      <c r="E56" s="267"/>
      <c r="F56" s="268"/>
      <c r="G56" s="244" t="s">
        <v>135</v>
      </c>
      <c r="H56" s="245"/>
      <c r="I56" s="94"/>
      <c r="J56" s="90"/>
      <c r="K56" s="94"/>
      <c r="L56" s="90"/>
      <c r="M56" s="246" t="s">
        <v>126</v>
      </c>
      <c r="N56" s="247"/>
      <c r="O56" s="248" t="s">
        <v>112</v>
      </c>
      <c r="P56" s="249"/>
      <c r="Q56" s="249"/>
      <c r="R56" s="245"/>
      <c r="S56" s="274"/>
      <c r="T56" s="239"/>
      <c r="U56" s="275"/>
      <c r="V56" s="95" t="s">
        <v>83</v>
      </c>
      <c r="W56" s="96"/>
      <c r="X56" s="96"/>
      <c r="Y56" s="97"/>
      <c r="Z56" s="98"/>
      <c r="AA56" s="99" t="str">
        <f>IF(AA55="","",VLOOKUP(AA55,【記載例】シフト記号表!$C$5:$W$46,21,FALSE))</f>
        <v>-</v>
      </c>
      <c r="AB56" s="100">
        <f>IF(AB55="","",VLOOKUP(AB55,【記載例】シフト記号表!$C$5:$W$46,21,FALSE))</f>
        <v>5.9999999999999991</v>
      </c>
      <c r="AC56" s="100">
        <f>IF(AC55="","",VLOOKUP(AC55,【記載例】シフト記号表!$C$5:$W$46,21,FALSE))</f>
        <v>5.0000000000000009</v>
      </c>
      <c r="AD56" s="100" t="str">
        <f>IF(AD55="","",VLOOKUP(AD55,【記載例】シフト記号表!$C$5:$W$46,21,FALSE))</f>
        <v>-</v>
      </c>
      <c r="AE56" s="100">
        <f>IF(AE55="","",VLOOKUP(AE55,【記載例】シフト記号表!$C$5:$W$46,21,FALSE))</f>
        <v>5.0000000000000009</v>
      </c>
      <c r="AF56" s="100">
        <f>IF(AF55="","",VLOOKUP(AF55,【記載例】シフト記号表!$C$5:$W$46,21,FALSE))</f>
        <v>5.0000000000000009</v>
      </c>
      <c r="AG56" s="101" t="str">
        <f>IF(AG55="","",VLOOKUP(AG55,【記載例】シフト記号表!$C$5:$W$46,21,FALSE))</f>
        <v>-</v>
      </c>
      <c r="AH56" s="99" t="str">
        <f>IF(AH55="","",VLOOKUP(AH55,【記載例】シフト記号表!$C$5:$W$46,21,FALSE))</f>
        <v>-</v>
      </c>
      <c r="AI56" s="100">
        <f>IF(AI55="","",VLOOKUP(AI55,【記載例】シフト記号表!$C$5:$W$46,21,FALSE))</f>
        <v>5.9999999999999991</v>
      </c>
      <c r="AJ56" s="100">
        <f>IF(AJ55="","",VLOOKUP(AJ55,【記載例】シフト記号表!$C$5:$W$46,21,FALSE))</f>
        <v>5.0000000000000009</v>
      </c>
      <c r="AK56" s="100">
        <f>IF(AK55="","",VLOOKUP(AK55,【記載例】シフト記号表!$C$5:$W$46,21,FALSE))</f>
        <v>5.0000000000000009</v>
      </c>
      <c r="AL56" s="100" t="str">
        <f>IF(AL55="","",VLOOKUP(AL55,【記載例】シフト記号表!$C$5:$W$46,21,FALSE))</f>
        <v>-</v>
      </c>
      <c r="AM56" s="100" t="str">
        <f>IF(AM55="","",VLOOKUP(AM55,【記載例】シフト記号表!$C$5:$W$46,21,FALSE))</f>
        <v>-</v>
      </c>
      <c r="AN56" s="101">
        <f>IF(AN55="","",VLOOKUP(AN55,【記載例】シフト記号表!$C$5:$W$46,21,FALSE))</f>
        <v>5.9999999999999991</v>
      </c>
      <c r="AO56" s="99" t="str">
        <f>IF(AO55="","",VLOOKUP(AO55,【記載例】シフト記号表!$C$5:$W$46,21,FALSE))</f>
        <v>-</v>
      </c>
      <c r="AP56" s="100" t="str">
        <f>IF(AP55="","",VLOOKUP(AP55,【記載例】シフト記号表!$C$5:$W$46,21,FALSE))</f>
        <v>-</v>
      </c>
      <c r="AQ56" s="100">
        <f>IF(AQ55="","",VLOOKUP(AQ55,【記載例】シフト記号表!$C$5:$W$46,21,FALSE))</f>
        <v>5.9999999999999991</v>
      </c>
      <c r="AR56" s="100">
        <f>IF(AR55="","",VLOOKUP(AR55,【記載例】シフト記号表!$C$5:$W$46,21,FALSE))</f>
        <v>5.9999999999999991</v>
      </c>
      <c r="AS56" s="100">
        <f>IF(AS55="","",VLOOKUP(AS55,【記載例】シフト記号表!$C$5:$W$46,21,FALSE))</f>
        <v>5.0000000000000009</v>
      </c>
      <c r="AT56" s="100" t="str">
        <f>IF(AT55="","",VLOOKUP(AT55,【記載例】シフト記号表!$C$5:$W$46,21,FALSE))</f>
        <v>-</v>
      </c>
      <c r="AU56" s="101">
        <f>IF(AU55="","",VLOOKUP(AU55,【記載例】シフト記号表!$C$5:$W$46,21,FALSE))</f>
        <v>5.0000000000000009</v>
      </c>
      <c r="AV56" s="99" t="str">
        <f>IF(AV55="","",VLOOKUP(AV55,【記載例】シフト記号表!$C$5:$W$46,21,FALSE))</f>
        <v>-</v>
      </c>
      <c r="AW56" s="100">
        <f>IF(AW55="","",VLOOKUP(AW55,【記載例】シフト記号表!$C$5:$W$46,21,FALSE))</f>
        <v>5.0000000000000009</v>
      </c>
      <c r="AX56" s="100">
        <f>IF(AX55="","",VLOOKUP(AX55,【記載例】シフト記号表!$C$5:$W$46,21,FALSE))</f>
        <v>5.0000000000000009</v>
      </c>
      <c r="AY56" s="100" t="str">
        <f>IF(AY55="","",VLOOKUP(AY55,【記載例】シフト記号表!$C$5:$W$46,21,FALSE))</f>
        <v>-</v>
      </c>
      <c r="AZ56" s="100">
        <f>IF(AZ55="","",VLOOKUP(AZ55,【記載例】シフト記号表!$C$5:$W$46,21,FALSE))</f>
        <v>5.0000000000000009</v>
      </c>
      <c r="BA56" s="100">
        <f>IF(BA55="","",VLOOKUP(BA55,【記載例】シフト記号表!$C$5:$W$46,21,FALSE))</f>
        <v>5.9999999999999991</v>
      </c>
      <c r="BB56" s="101" t="str">
        <f>IF(BB55="","",VLOOKUP(BB55,【記載例】シフト記号表!$C$5:$W$46,21,FALSE))</f>
        <v>-</v>
      </c>
      <c r="BC56" s="99" t="str">
        <f>IF(BC55="","",VLOOKUP(BC55,【記載例】シフト記号表!$C$5:$W$46,21,FALSE))</f>
        <v/>
      </c>
      <c r="BD56" s="100" t="str">
        <f>IF(BD55="","",VLOOKUP(BD55,【記載例】シフト記号表!$C$5:$W$46,21,FALSE))</f>
        <v/>
      </c>
      <c r="BE56" s="169" t="str">
        <f>IF(BE55="","",VLOOKUP(BE55,【記載例】シフト記号表!$C$5:$W$46,21,FALSE))</f>
        <v/>
      </c>
      <c r="BF56" s="250">
        <f>IF($BI$3="計画",SUM(AA56:BB56),IF($BI$3="実績",SUM(AA56:BE56),""))</f>
        <v>86</v>
      </c>
      <c r="BG56" s="251"/>
      <c r="BH56" s="252">
        <f>IF($BI$3="計画",BF56/4,IF($BI$3="実績",(BF56/($BI$7/7)),""))</f>
        <v>21.5</v>
      </c>
      <c r="BI56" s="253"/>
      <c r="BJ56" s="238"/>
      <c r="BK56" s="239"/>
      <c r="BL56" s="239"/>
      <c r="BM56" s="239"/>
      <c r="BN56" s="240"/>
    </row>
    <row r="57" spans="2:66" ht="20.25" customHeight="1" x14ac:dyDescent="0.4">
      <c r="B57" s="102"/>
      <c r="C57" s="265"/>
      <c r="D57" s="269"/>
      <c r="E57" s="267"/>
      <c r="F57" s="268"/>
      <c r="G57" s="254"/>
      <c r="H57" s="255"/>
      <c r="I57" s="263" t="str">
        <f>G56</f>
        <v>介護職員</v>
      </c>
      <c r="J57" s="255"/>
      <c r="K57" s="263" t="str">
        <f>M56</f>
        <v>C</v>
      </c>
      <c r="L57" s="255"/>
      <c r="M57" s="256"/>
      <c r="N57" s="257"/>
      <c r="O57" s="258"/>
      <c r="P57" s="259"/>
      <c r="Q57" s="259"/>
      <c r="R57" s="260"/>
      <c r="S57" s="276"/>
      <c r="T57" s="242"/>
      <c r="U57" s="277"/>
      <c r="V57" s="103" t="s">
        <v>127</v>
      </c>
      <c r="W57" s="129"/>
      <c r="X57" s="129"/>
      <c r="Y57" s="130"/>
      <c r="Z57" s="131"/>
      <c r="AA57" s="107" t="str">
        <f>IF(AA55="","",VLOOKUP(AA55,【記載例】シフト記号表!$C$5:$Y$46,23,FALSE))</f>
        <v>-</v>
      </c>
      <c r="AB57" s="108">
        <f>IF(AB55="","",VLOOKUP(AB55,【記載例】シフト記号表!$C$5:$Y$46,23,FALSE))</f>
        <v>1.9999999999999991</v>
      </c>
      <c r="AC57" s="108">
        <f>IF(AC55="","",VLOOKUP(AC55,【記載例】シフト記号表!$C$5:$Y$46,23,FALSE))</f>
        <v>2.9999999999999991</v>
      </c>
      <c r="AD57" s="108" t="str">
        <f>IF(AD55="","",VLOOKUP(AD55,【記載例】シフト記号表!$C$5:$Y$46,23,FALSE))</f>
        <v>-</v>
      </c>
      <c r="AE57" s="108">
        <f>IF(AE55="","",VLOOKUP(AE55,【記載例】シフト記号表!$C$5:$Y$46,23,FALSE))</f>
        <v>2.9999999999999991</v>
      </c>
      <c r="AF57" s="108">
        <f>IF(AF55="","",VLOOKUP(AF55,【記載例】シフト記号表!$C$5:$Y$46,23,FALSE))</f>
        <v>2.9999999999999991</v>
      </c>
      <c r="AG57" s="109" t="str">
        <f>IF(AG55="","",VLOOKUP(AG55,【記載例】シフト記号表!$C$5:$Y$46,23,FALSE))</f>
        <v>-</v>
      </c>
      <c r="AH57" s="107" t="str">
        <f>IF(AH55="","",VLOOKUP(AH55,【記載例】シフト記号表!$C$5:$Y$46,23,FALSE))</f>
        <v>-</v>
      </c>
      <c r="AI57" s="108">
        <f>IF(AI55="","",VLOOKUP(AI55,【記載例】シフト記号表!$C$5:$Y$46,23,FALSE))</f>
        <v>1.9999999999999991</v>
      </c>
      <c r="AJ57" s="108">
        <f>IF(AJ55="","",VLOOKUP(AJ55,【記載例】シフト記号表!$C$5:$Y$46,23,FALSE))</f>
        <v>2.9999999999999991</v>
      </c>
      <c r="AK57" s="108">
        <f>IF(AK55="","",VLOOKUP(AK55,【記載例】シフト記号表!$C$5:$Y$46,23,FALSE))</f>
        <v>2.9999999999999991</v>
      </c>
      <c r="AL57" s="108" t="str">
        <f>IF(AL55="","",VLOOKUP(AL55,【記載例】シフト記号表!$C$5:$Y$46,23,FALSE))</f>
        <v>-</v>
      </c>
      <c r="AM57" s="108" t="str">
        <f>IF(AM55="","",VLOOKUP(AM55,【記載例】シフト記号表!$C$5:$Y$46,23,FALSE))</f>
        <v>-</v>
      </c>
      <c r="AN57" s="109">
        <f>IF(AN55="","",VLOOKUP(AN55,【記載例】シフト記号表!$C$5:$Y$46,23,FALSE))</f>
        <v>1.9999999999999991</v>
      </c>
      <c r="AO57" s="107" t="str">
        <f>IF(AO55="","",VLOOKUP(AO55,【記載例】シフト記号表!$C$5:$Y$46,23,FALSE))</f>
        <v>-</v>
      </c>
      <c r="AP57" s="108" t="str">
        <f>IF(AP55="","",VLOOKUP(AP55,【記載例】シフト記号表!$C$5:$Y$46,23,FALSE))</f>
        <v>-</v>
      </c>
      <c r="AQ57" s="108">
        <f>IF(AQ55="","",VLOOKUP(AQ55,【記載例】シフト記号表!$C$5:$Y$46,23,FALSE))</f>
        <v>1.9999999999999991</v>
      </c>
      <c r="AR57" s="108">
        <f>IF(AR55="","",VLOOKUP(AR55,【記載例】シフト記号表!$C$5:$Y$46,23,FALSE))</f>
        <v>1.9999999999999991</v>
      </c>
      <c r="AS57" s="108">
        <f>IF(AS55="","",VLOOKUP(AS55,【記載例】シフト記号表!$C$5:$Y$46,23,FALSE))</f>
        <v>2.9999999999999991</v>
      </c>
      <c r="AT57" s="108" t="str">
        <f>IF(AT55="","",VLOOKUP(AT55,【記載例】シフト記号表!$C$5:$Y$46,23,FALSE))</f>
        <v>-</v>
      </c>
      <c r="AU57" s="109">
        <f>IF(AU55="","",VLOOKUP(AU55,【記載例】シフト記号表!$C$5:$Y$46,23,FALSE))</f>
        <v>2.9999999999999991</v>
      </c>
      <c r="AV57" s="107" t="str">
        <f>IF(AV55="","",VLOOKUP(AV55,【記載例】シフト記号表!$C$5:$Y$46,23,FALSE))</f>
        <v>-</v>
      </c>
      <c r="AW57" s="108">
        <f>IF(AW55="","",VLOOKUP(AW55,【記載例】シフト記号表!$C$5:$Y$46,23,FALSE))</f>
        <v>2.9999999999999991</v>
      </c>
      <c r="AX57" s="108">
        <f>IF(AX55="","",VLOOKUP(AX55,【記載例】シフト記号表!$C$5:$Y$46,23,FALSE))</f>
        <v>2.9999999999999991</v>
      </c>
      <c r="AY57" s="108" t="str">
        <f>IF(AY55="","",VLOOKUP(AY55,【記載例】シフト記号表!$C$5:$Y$46,23,FALSE))</f>
        <v>-</v>
      </c>
      <c r="AZ57" s="108">
        <f>IF(AZ55="","",VLOOKUP(AZ55,【記載例】シフト記号表!$C$5:$Y$46,23,FALSE))</f>
        <v>2.9999999999999991</v>
      </c>
      <c r="BA57" s="108">
        <f>IF(BA55="","",VLOOKUP(BA55,【記載例】シフト記号表!$C$5:$Y$46,23,FALSE))</f>
        <v>1.9999999999999991</v>
      </c>
      <c r="BB57" s="109" t="str">
        <f>IF(BB55="","",VLOOKUP(BB55,【記載例】シフト記号表!$C$5:$Y$46,23,FALSE))</f>
        <v>-</v>
      </c>
      <c r="BC57" s="107" t="str">
        <f>IF(BC55="","",VLOOKUP(BC55,【記載例】シフト記号表!$C$5:$Y$46,23,FALSE))</f>
        <v/>
      </c>
      <c r="BD57" s="108" t="str">
        <f>IF(BD55="","",VLOOKUP(BD55,【記載例】シフト記号表!$C$5:$Y$46,23,FALSE))</f>
        <v/>
      </c>
      <c r="BE57" s="110" t="str">
        <f>IF(BE55="","",VLOOKUP(BE55,【記載例】シフト記号表!$C$5:$Y$46,23,FALSE))</f>
        <v/>
      </c>
      <c r="BF57" s="261">
        <f>IF($BI$3="計画",SUM(AA57:BB57),IF($BI$3="実績",SUM(AA57:BE57),""))</f>
        <v>41.999999999999993</v>
      </c>
      <c r="BG57" s="262"/>
      <c r="BH57" s="282">
        <f>IF($BI$3="計画",BF57/4,IF($BI$3="実績",(BF57/($BI$7/7)),""))</f>
        <v>10.499999999999998</v>
      </c>
      <c r="BI57" s="283"/>
      <c r="BJ57" s="241"/>
      <c r="BK57" s="242"/>
      <c r="BL57" s="242"/>
      <c r="BM57" s="242"/>
      <c r="BN57" s="243"/>
    </row>
    <row r="58" spans="2:66" ht="20.25" customHeight="1" x14ac:dyDescent="0.4">
      <c r="B58" s="111"/>
      <c r="C58" s="264" t="s">
        <v>183</v>
      </c>
      <c r="D58" s="266" t="s">
        <v>180</v>
      </c>
      <c r="E58" s="267"/>
      <c r="F58" s="268"/>
      <c r="G58" s="244"/>
      <c r="H58" s="245"/>
      <c r="I58" s="94"/>
      <c r="J58" s="90"/>
      <c r="K58" s="94"/>
      <c r="L58" s="90"/>
      <c r="M58" s="270"/>
      <c r="N58" s="271"/>
      <c r="O58" s="248"/>
      <c r="P58" s="249"/>
      <c r="Q58" s="249"/>
      <c r="R58" s="245"/>
      <c r="S58" s="272" t="s">
        <v>198</v>
      </c>
      <c r="T58" s="236"/>
      <c r="U58" s="273"/>
      <c r="V58" s="114" t="s">
        <v>18</v>
      </c>
      <c r="W58" s="122"/>
      <c r="X58" s="122"/>
      <c r="Y58" s="123"/>
      <c r="Z58" s="128"/>
      <c r="AA58" s="118" t="s">
        <v>231</v>
      </c>
      <c r="AB58" s="170" t="s">
        <v>231</v>
      </c>
      <c r="AC58" s="170" t="s">
        <v>43</v>
      </c>
      <c r="AD58" s="170" t="s">
        <v>43</v>
      </c>
      <c r="AE58" s="170" t="s">
        <v>229</v>
      </c>
      <c r="AF58" s="170" t="s">
        <v>43</v>
      </c>
      <c r="AG58" s="120" t="s">
        <v>230</v>
      </c>
      <c r="AH58" s="118" t="s">
        <v>230</v>
      </c>
      <c r="AI58" s="170" t="s">
        <v>43</v>
      </c>
      <c r="AJ58" s="170" t="s">
        <v>231</v>
      </c>
      <c r="AK58" s="170" t="s">
        <v>231</v>
      </c>
      <c r="AL58" s="170" t="s">
        <v>43</v>
      </c>
      <c r="AM58" s="170" t="s">
        <v>229</v>
      </c>
      <c r="AN58" s="120" t="s">
        <v>43</v>
      </c>
      <c r="AO58" s="118" t="s">
        <v>230</v>
      </c>
      <c r="AP58" s="170" t="s">
        <v>230</v>
      </c>
      <c r="AQ58" s="170" t="s">
        <v>43</v>
      </c>
      <c r="AR58" s="170" t="s">
        <v>231</v>
      </c>
      <c r="AS58" s="170" t="s">
        <v>43</v>
      </c>
      <c r="AT58" s="170" t="s">
        <v>43</v>
      </c>
      <c r="AU58" s="120" t="s">
        <v>229</v>
      </c>
      <c r="AV58" s="118" t="s">
        <v>43</v>
      </c>
      <c r="AW58" s="170" t="s">
        <v>230</v>
      </c>
      <c r="AX58" s="170" t="s">
        <v>230</v>
      </c>
      <c r="AY58" s="170" t="s">
        <v>43</v>
      </c>
      <c r="AZ58" s="170" t="s">
        <v>230</v>
      </c>
      <c r="BA58" s="170" t="s">
        <v>231</v>
      </c>
      <c r="BB58" s="120" t="s">
        <v>231</v>
      </c>
      <c r="BC58" s="118"/>
      <c r="BD58" s="170"/>
      <c r="BE58" s="171"/>
      <c r="BF58" s="278"/>
      <c r="BG58" s="279"/>
      <c r="BH58" s="280"/>
      <c r="BI58" s="281"/>
      <c r="BJ58" s="235"/>
      <c r="BK58" s="236"/>
      <c r="BL58" s="236"/>
      <c r="BM58" s="236"/>
      <c r="BN58" s="237"/>
    </row>
    <row r="59" spans="2:66" ht="20.25" customHeight="1" x14ac:dyDescent="0.4">
      <c r="B59" s="93">
        <f>B56+1</f>
        <v>14</v>
      </c>
      <c r="C59" s="265"/>
      <c r="D59" s="269"/>
      <c r="E59" s="267"/>
      <c r="F59" s="268"/>
      <c r="G59" s="244" t="s">
        <v>135</v>
      </c>
      <c r="H59" s="245"/>
      <c r="I59" s="94"/>
      <c r="J59" s="90"/>
      <c r="K59" s="94"/>
      <c r="L59" s="90"/>
      <c r="M59" s="246" t="s">
        <v>111</v>
      </c>
      <c r="N59" s="247"/>
      <c r="O59" s="248" t="s">
        <v>112</v>
      </c>
      <c r="P59" s="249"/>
      <c r="Q59" s="249"/>
      <c r="R59" s="245"/>
      <c r="S59" s="274"/>
      <c r="T59" s="239"/>
      <c r="U59" s="275"/>
      <c r="V59" s="95" t="s">
        <v>83</v>
      </c>
      <c r="W59" s="96"/>
      <c r="X59" s="96"/>
      <c r="Y59" s="97"/>
      <c r="Z59" s="98"/>
      <c r="AA59" s="99">
        <f>IF(AA58="","",VLOOKUP(AA58,【記載例】シフト記号表!$C$5:$W$46,21,FALSE))</f>
        <v>5.0000000000000009</v>
      </c>
      <c r="AB59" s="100">
        <f>IF(AB58="","",VLOOKUP(AB58,【記載例】シフト記号表!$C$5:$W$46,21,FALSE))</f>
        <v>5.0000000000000009</v>
      </c>
      <c r="AC59" s="100" t="str">
        <f>IF(AC58="","",VLOOKUP(AC58,【記載例】シフト記号表!$C$5:$W$46,21,FALSE))</f>
        <v>-</v>
      </c>
      <c r="AD59" s="100" t="str">
        <f>IF(AD58="","",VLOOKUP(AD58,【記載例】シフト記号表!$C$5:$W$46,21,FALSE))</f>
        <v>-</v>
      </c>
      <c r="AE59" s="100">
        <f>IF(AE58="","",VLOOKUP(AE58,【記載例】シフト記号表!$C$5:$W$46,21,FALSE))</f>
        <v>2</v>
      </c>
      <c r="AF59" s="100" t="str">
        <f>IF(AF58="","",VLOOKUP(AF58,【記載例】シフト記号表!$C$5:$W$46,21,FALSE))</f>
        <v>-</v>
      </c>
      <c r="AG59" s="101">
        <f>IF(AG58="","",VLOOKUP(AG58,【記載例】シフト記号表!$C$5:$W$46,21,FALSE))</f>
        <v>5.9999999999999991</v>
      </c>
      <c r="AH59" s="99">
        <f>IF(AH58="","",VLOOKUP(AH58,【記載例】シフト記号表!$C$5:$W$46,21,FALSE))</f>
        <v>5.9999999999999991</v>
      </c>
      <c r="AI59" s="100" t="str">
        <f>IF(AI58="","",VLOOKUP(AI58,【記載例】シフト記号表!$C$5:$W$46,21,FALSE))</f>
        <v>-</v>
      </c>
      <c r="AJ59" s="100">
        <f>IF(AJ58="","",VLOOKUP(AJ58,【記載例】シフト記号表!$C$5:$W$46,21,FALSE))</f>
        <v>5.0000000000000009</v>
      </c>
      <c r="AK59" s="100">
        <f>IF(AK58="","",VLOOKUP(AK58,【記載例】シフト記号表!$C$5:$W$46,21,FALSE))</f>
        <v>5.0000000000000009</v>
      </c>
      <c r="AL59" s="100" t="str">
        <f>IF(AL58="","",VLOOKUP(AL58,【記載例】シフト記号表!$C$5:$W$46,21,FALSE))</f>
        <v>-</v>
      </c>
      <c r="AM59" s="100">
        <f>IF(AM58="","",VLOOKUP(AM58,【記載例】シフト記号表!$C$5:$W$46,21,FALSE))</f>
        <v>2</v>
      </c>
      <c r="AN59" s="101" t="str">
        <f>IF(AN58="","",VLOOKUP(AN58,【記載例】シフト記号表!$C$5:$W$46,21,FALSE))</f>
        <v>-</v>
      </c>
      <c r="AO59" s="99">
        <f>IF(AO58="","",VLOOKUP(AO58,【記載例】シフト記号表!$C$5:$W$46,21,FALSE))</f>
        <v>5.9999999999999991</v>
      </c>
      <c r="AP59" s="100">
        <f>IF(AP58="","",VLOOKUP(AP58,【記載例】シフト記号表!$C$5:$W$46,21,FALSE))</f>
        <v>5.9999999999999991</v>
      </c>
      <c r="AQ59" s="100" t="str">
        <f>IF(AQ58="","",VLOOKUP(AQ58,【記載例】シフト記号表!$C$5:$W$46,21,FALSE))</f>
        <v>-</v>
      </c>
      <c r="AR59" s="100">
        <f>IF(AR58="","",VLOOKUP(AR58,【記載例】シフト記号表!$C$5:$W$46,21,FALSE))</f>
        <v>5.0000000000000009</v>
      </c>
      <c r="AS59" s="100" t="str">
        <f>IF(AS58="","",VLOOKUP(AS58,【記載例】シフト記号表!$C$5:$W$46,21,FALSE))</f>
        <v>-</v>
      </c>
      <c r="AT59" s="100" t="str">
        <f>IF(AT58="","",VLOOKUP(AT58,【記載例】シフト記号表!$C$5:$W$46,21,FALSE))</f>
        <v>-</v>
      </c>
      <c r="AU59" s="101">
        <f>IF(AU58="","",VLOOKUP(AU58,【記載例】シフト記号表!$C$5:$W$46,21,FALSE))</f>
        <v>2</v>
      </c>
      <c r="AV59" s="99" t="str">
        <f>IF(AV58="","",VLOOKUP(AV58,【記載例】シフト記号表!$C$5:$W$46,21,FALSE))</f>
        <v>-</v>
      </c>
      <c r="AW59" s="100">
        <f>IF(AW58="","",VLOOKUP(AW58,【記載例】シフト記号表!$C$5:$W$46,21,FALSE))</f>
        <v>5.9999999999999991</v>
      </c>
      <c r="AX59" s="100">
        <f>IF(AX58="","",VLOOKUP(AX58,【記載例】シフト記号表!$C$5:$W$46,21,FALSE))</f>
        <v>5.9999999999999991</v>
      </c>
      <c r="AY59" s="100" t="str">
        <f>IF(AY58="","",VLOOKUP(AY58,【記載例】シフト記号表!$C$5:$W$46,21,FALSE))</f>
        <v>-</v>
      </c>
      <c r="AZ59" s="100">
        <f>IF(AZ58="","",VLOOKUP(AZ58,【記載例】シフト記号表!$C$5:$W$46,21,FALSE))</f>
        <v>5.9999999999999991</v>
      </c>
      <c r="BA59" s="100">
        <f>IF(BA58="","",VLOOKUP(BA58,【記載例】シフト記号表!$C$5:$W$46,21,FALSE))</f>
        <v>5.0000000000000009</v>
      </c>
      <c r="BB59" s="101">
        <f>IF(BB58="","",VLOOKUP(BB58,【記載例】シフト記号表!$C$5:$W$46,21,FALSE))</f>
        <v>5.0000000000000009</v>
      </c>
      <c r="BC59" s="99" t="str">
        <f>IF(BC58="","",VLOOKUP(BC58,【記載例】シフト記号表!$C$5:$W$46,21,FALSE))</f>
        <v/>
      </c>
      <c r="BD59" s="100" t="str">
        <f>IF(BD58="","",VLOOKUP(BD58,【記載例】シフト記号表!$C$5:$W$46,21,FALSE))</f>
        <v/>
      </c>
      <c r="BE59" s="169" t="str">
        <f>IF(BE58="","",VLOOKUP(BE58,【記載例】シフト記号表!$C$5:$W$46,21,FALSE))</f>
        <v/>
      </c>
      <c r="BF59" s="250">
        <f>IF($BI$3="計画",SUM(AA59:BB59),IF($BI$3="実績",SUM(AA59:BE59),""))</f>
        <v>83</v>
      </c>
      <c r="BG59" s="251"/>
      <c r="BH59" s="252">
        <f>IF($BI$3="計画",BF59/4,IF($BI$3="実績",(BF59/($BI$7/7)),""))</f>
        <v>20.75</v>
      </c>
      <c r="BI59" s="253"/>
      <c r="BJ59" s="238"/>
      <c r="BK59" s="239"/>
      <c r="BL59" s="239"/>
      <c r="BM59" s="239"/>
      <c r="BN59" s="240"/>
    </row>
    <row r="60" spans="2:66" ht="20.25" customHeight="1" x14ac:dyDescent="0.4">
      <c r="B60" s="102"/>
      <c r="C60" s="265"/>
      <c r="D60" s="269"/>
      <c r="E60" s="267"/>
      <c r="F60" s="268"/>
      <c r="G60" s="254"/>
      <c r="H60" s="255"/>
      <c r="I60" s="263" t="str">
        <f>G59</f>
        <v>介護職員</v>
      </c>
      <c r="J60" s="255"/>
      <c r="K60" s="263" t="str">
        <f>M59</f>
        <v>A</v>
      </c>
      <c r="L60" s="255"/>
      <c r="M60" s="256"/>
      <c r="N60" s="257"/>
      <c r="O60" s="258"/>
      <c r="P60" s="259"/>
      <c r="Q60" s="259"/>
      <c r="R60" s="260"/>
      <c r="S60" s="276"/>
      <c r="T60" s="242"/>
      <c r="U60" s="277"/>
      <c r="V60" s="103" t="s">
        <v>127</v>
      </c>
      <c r="W60" s="129"/>
      <c r="X60" s="129"/>
      <c r="Y60" s="130"/>
      <c r="Z60" s="131"/>
      <c r="AA60" s="107">
        <f>IF(AA58="","",VLOOKUP(AA58,【記載例】シフト記号表!$C$5:$Y$46,23,FALSE))</f>
        <v>2.9999999999999991</v>
      </c>
      <c r="AB60" s="108">
        <f>IF(AB58="","",VLOOKUP(AB58,【記載例】シフト記号表!$C$5:$Y$46,23,FALSE))</f>
        <v>2.9999999999999991</v>
      </c>
      <c r="AC60" s="108" t="str">
        <f>IF(AC58="","",VLOOKUP(AC58,【記載例】シフト記号表!$C$5:$Y$46,23,FALSE))</f>
        <v>-</v>
      </c>
      <c r="AD60" s="108" t="str">
        <f>IF(AD58="","",VLOOKUP(AD58,【記載例】シフト記号表!$C$5:$Y$46,23,FALSE))</f>
        <v>-</v>
      </c>
      <c r="AE60" s="108">
        <f>IF(AE58="","",VLOOKUP(AE58,【記載例】シフト記号表!$C$5:$Y$46,23,FALSE))</f>
        <v>14</v>
      </c>
      <c r="AF60" s="108" t="str">
        <f>IF(AF58="","",VLOOKUP(AF58,【記載例】シフト記号表!$C$5:$Y$46,23,FALSE))</f>
        <v>-</v>
      </c>
      <c r="AG60" s="109">
        <f>IF(AG58="","",VLOOKUP(AG58,【記載例】シフト記号表!$C$5:$Y$46,23,FALSE))</f>
        <v>1.9999999999999991</v>
      </c>
      <c r="AH60" s="107">
        <f>IF(AH58="","",VLOOKUP(AH58,【記載例】シフト記号表!$C$5:$Y$46,23,FALSE))</f>
        <v>1.9999999999999991</v>
      </c>
      <c r="AI60" s="108" t="str">
        <f>IF(AI58="","",VLOOKUP(AI58,【記載例】シフト記号表!$C$5:$Y$46,23,FALSE))</f>
        <v>-</v>
      </c>
      <c r="AJ60" s="108">
        <f>IF(AJ58="","",VLOOKUP(AJ58,【記載例】シフト記号表!$C$5:$Y$46,23,FALSE))</f>
        <v>2.9999999999999991</v>
      </c>
      <c r="AK60" s="108">
        <f>IF(AK58="","",VLOOKUP(AK58,【記載例】シフト記号表!$C$5:$Y$46,23,FALSE))</f>
        <v>2.9999999999999991</v>
      </c>
      <c r="AL60" s="108" t="str">
        <f>IF(AL58="","",VLOOKUP(AL58,【記載例】シフト記号表!$C$5:$Y$46,23,FALSE))</f>
        <v>-</v>
      </c>
      <c r="AM60" s="108">
        <f>IF(AM58="","",VLOOKUP(AM58,【記載例】シフト記号表!$C$5:$Y$46,23,FALSE))</f>
        <v>14</v>
      </c>
      <c r="AN60" s="109" t="str">
        <f>IF(AN58="","",VLOOKUP(AN58,【記載例】シフト記号表!$C$5:$Y$46,23,FALSE))</f>
        <v>-</v>
      </c>
      <c r="AO60" s="107">
        <f>IF(AO58="","",VLOOKUP(AO58,【記載例】シフト記号表!$C$5:$Y$46,23,FALSE))</f>
        <v>1.9999999999999991</v>
      </c>
      <c r="AP60" s="108">
        <f>IF(AP58="","",VLOOKUP(AP58,【記載例】シフト記号表!$C$5:$Y$46,23,FALSE))</f>
        <v>1.9999999999999991</v>
      </c>
      <c r="AQ60" s="108" t="str">
        <f>IF(AQ58="","",VLOOKUP(AQ58,【記載例】シフト記号表!$C$5:$Y$46,23,FALSE))</f>
        <v>-</v>
      </c>
      <c r="AR60" s="108">
        <f>IF(AR58="","",VLOOKUP(AR58,【記載例】シフト記号表!$C$5:$Y$46,23,FALSE))</f>
        <v>2.9999999999999991</v>
      </c>
      <c r="AS60" s="108" t="str">
        <f>IF(AS58="","",VLOOKUP(AS58,【記載例】シフト記号表!$C$5:$Y$46,23,FALSE))</f>
        <v>-</v>
      </c>
      <c r="AT60" s="108" t="str">
        <f>IF(AT58="","",VLOOKUP(AT58,【記載例】シフト記号表!$C$5:$Y$46,23,FALSE))</f>
        <v>-</v>
      </c>
      <c r="AU60" s="109">
        <f>IF(AU58="","",VLOOKUP(AU58,【記載例】シフト記号表!$C$5:$Y$46,23,FALSE))</f>
        <v>14</v>
      </c>
      <c r="AV60" s="107" t="str">
        <f>IF(AV58="","",VLOOKUP(AV58,【記載例】シフト記号表!$C$5:$Y$46,23,FALSE))</f>
        <v>-</v>
      </c>
      <c r="AW60" s="108">
        <f>IF(AW58="","",VLOOKUP(AW58,【記載例】シフト記号表!$C$5:$Y$46,23,FALSE))</f>
        <v>1.9999999999999991</v>
      </c>
      <c r="AX60" s="108">
        <f>IF(AX58="","",VLOOKUP(AX58,【記載例】シフト記号表!$C$5:$Y$46,23,FALSE))</f>
        <v>1.9999999999999991</v>
      </c>
      <c r="AY60" s="108" t="str">
        <f>IF(AY58="","",VLOOKUP(AY58,【記載例】シフト記号表!$C$5:$Y$46,23,FALSE))</f>
        <v>-</v>
      </c>
      <c r="AZ60" s="108">
        <f>IF(AZ58="","",VLOOKUP(AZ58,【記載例】シフト記号表!$C$5:$Y$46,23,FALSE))</f>
        <v>1.9999999999999991</v>
      </c>
      <c r="BA60" s="108">
        <f>IF(BA58="","",VLOOKUP(BA58,【記載例】シフト記号表!$C$5:$Y$46,23,FALSE))</f>
        <v>2.9999999999999991</v>
      </c>
      <c r="BB60" s="109">
        <f>IF(BB58="","",VLOOKUP(BB58,【記載例】シフト記号表!$C$5:$Y$46,23,FALSE))</f>
        <v>2.9999999999999991</v>
      </c>
      <c r="BC60" s="107" t="str">
        <f>IF(BC58="","",VLOOKUP(BC58,【記載例】シフト記号表!$C$5:$Y$46,23,FALSE))</f>
        <v/>
      </c>
      <c r="BD60" s="108" t="str">
        <f>IF(BD58="","",VLOOKUP(BD58,【記載例】シフト記号表!$C$5:$Y$46,23,FALSE))</f>
        <v/>
      </c>
      <c r="BE60" s="110" t="str">
        <f>IF(BE58="","",VLOOKUP(BE58,【記載例】シフト記号表!$C$5:$Y$46,23,FALSE))</f>
        <v/>
      </c>
      <c r="BF60" s="261">
        <f>IF($BI$3="計画",SUM(AA60:BB60),IF($BI$3="実績",SUM(AA60:BE60),""))</f>
        <v>77</v>
      </c>
      <c r="BG60" s="262"/>
      <c r="BH60" s="282">
        <f>IF($BI$3="計画",BF60/4,IF($BI$3="実績",(BF60/($BI$7/7)),""))</f>
        <v>19.25</v>
      </c>
      <c r="BI60" s="283"/>
      <c r="BJ60" s="241"/>
      <c r="BK60" s="242"/>
      <c r="BL60" s="242"/>
      <c r="BM60" s="242"/>
      <c r="BN60" s="243"/>
    </row>
    <row r="61" spans="2:66" ht="20.25" customHeight="1" x14ac:dyDescent="0.4">
      <c r="B61" s="111"/>
      <c r="C61" s="264"/>
      <c r="D61" s="266" t="s">
        <v>180</v>
      </c>
      <c r="E61" s="267"/>
      <c r="F61" s="268"/>
      <c r="G61" s="244"/>
      <c r="H61" s="245"/>
      <c r="I61" s="94"/>
      <c r="J61" s="90"/>
      <c r="K61" s="94"/>
      <c r="L61" s="90"/>
      <c r="M61" s="270"/>
      <c r="N61" s="271"/>
      <c r="O61" s="248"/>
      <c r="P61" s="249"/>
      <c r="Q61" s="249"/>
      <c r="R61" s="245"/>
      <c r="S61" s="272" t="s">
        <v>199</v>
      </c>
      <c r="T61" s="236"/>
      <c r="U61" s="273"/>
      <c r="V61" s="114" t="s">
        <v>18</v>
      </c>
      <c r="W61" s="122"/>
      <c r="X61" s="122"/>
      <c r="Y61" s="123"/>
      <c r="Z61" s="128"/>
      <c r="AA61" s="118" t="s">
        <v>43</v>
      </c>
      <c r="AB61" s="170" t="s">
        <v>230</v>
      </c>
      <c r="AC61" s="170" t="s">
        <v>231</v>
      </c>
      <c r="AD61" s="170" t="s">
        <v>231</v>
      </c>
      <c r="AE61" s="170" t="s">
        <v>43</v>
      </c>
      <c r="AF61" s="170" t="s">
        <v>229</v>
      </c>
      <c r="AG61" s="120" t="s">
        <v>43</v>
      </c>
      <c r="AH61" s="118" t="s">
        <v>231</v>
      </c>
      <c r="AI61" s="170" t="s">
        <v>43</v>
      </c>
      <c r="AJ61" s="170" t="s">
        <v>231</v>
      </c>
      <c r="AK61" s="170" t="s">
        <v>231</v>
      </c>
      <c r="AL61" s="170" t="s">
        <v>43</v>
      </c>
      <c r="AM61" s="170" t="s">
        <v>43</v>
      </c>
      <c r="AN61" s="120" t="s">
        <v>229</v>
      </c>
      <c r="AO61" s="118" t="s">
        <v>43</v>
      </c>
      <c r="AP61" s="170" t="s">
        <v>231</v>
      </c>
      <c r="AQ61" s="170" t="s">
        <v>231</v>
      </c>
      <c r="AR61" s="170" t="s">
        <v>231</v>
      </c>
      <c r="AS61" s="170" t="s">
        <v>230</v>
      </c>
      <c r="AT61" s="170" t="s">
        <v>230</v>
      </c>
      <c r="AU61" s="120" t="s">
        <v>43</v>
      </c>
      <c r="AV61" s="118" t="s">
        <v>229</v>
      </c>
      <c r="AW61" s="170" t="s">
        <v>43</v>
      </c>
      <c r="AX61" s="170" t="s">
        <v>230</v>
      </c>
      <c r="AY61" s="170" t="s">
        <v>231</v>
      </c>
      <c r="AZ61" s="170" t="s">
        <v>43</v>
      </c>
      <c r="BA61" s="170" t="s">
        <v>43</v>
      </c>
      <c r="BB61" s="120" t="s">
        <v>230</v>
      </c>
      <c r="BC61" s="118"/>
      <c r="BD61" s="170"/>
      <c r="BE61" s="171"/>
      <c r="BF61" s="278"/>
      <c r="BG61" s="279"/>
      <c r="BH61" s="280"/>
      <c r="BI61" s="281"/>
      <c r="BJ61" s="235"/>
      <c r="BK61" s="236"/>
      <c r="BL61" s="236"/>
      <c r="BM61" s="236"/>
      <c r="BN61" s="237"/>
    </row>
    <row r="62" spans="2:66" ht="20.25" customHeight="1" x14ac:dyDescent="0.4">
      <c r="B62" s="93">
        <f>B59+1</f>
        <v>15</v>
      </c>
      <c r="C62" s="265"/>
      <c r="D62" s="269"/>
      <c r="E62" s="267"/>
      <c r="F62" s="268"/>
      <c r="G62" s="244" t="s">
        <v>135</v>
      </c>
      <c r="H62" s="245"/>
      <c r="I62" s="94"/>
      <c r="J62" s="90"/>
      <c r="K62" s="94"/>
      <c r="L62" s="90"/>
      <c r="M62" s="246" t="s">
        <v>111</v>
      </c>
      <c r="N62" s="247"/>
      <c r="O62" s="248" t="s">
        <v>112</v>
      </c>
      <c r="P62" s="249"/>
      <c r="Q62" s="249"/>
      <c r="R62" s="245"/>
      <c r="S62" s="274"/>
      <c r="T62" s="239"/>
      <c r="U62" s="275"/>
      <c r="V62" s="95" t="s">
        <v>83</v>
      </c>
      <c r="W62" s="96"/>
      <c r="X62" s="96"/>
      <c r="Y62" s="97"/>
      <c r="Z62" s="98"/>
      <c r="AA62" s="99" t="str">
        <f>IF(AA61="","",VLOOKUP(AA61,【記載例】シフト記号表!$C$5:$W$46,21,FALSE))</f>
        <v>-</v>
      </c>
      <c r="AB62" s="100">
        <f>IF(AB61="","",VLOOKUP(AB61,【記載例】シフト記号表!$C$5:$W$46,21,FALSE))</f>
        <v>5.9999999999999991</v>
      </c>
      <c r="AC62" s="100">
        <f>IF(AC61="","",VLOOKUP(AC61,【記載例】シフト記号表!$C$5:$W$46,21,FALSE))</f>
        <v>5.0000000000000009</v>
      </c>
      <c r="AD62" s="100">
        <f>IF(AD61="","",VLOOKUP(AD61,【記載例】シフト記号表!$C$5:$W$46,21,FALSE))</f>
        <v>5.0000000000000009</v>
      </c>
      <c r="AE62" s="100" t="str">
        <f>IF(AE61="","",VLOOKUP(AE61,【記載例】シフト記号表!$C$5:$W$46,21,FALSE))</f>
        <v>-</v>
      </c>
      <c r="AF62" s="100">
        <f>IF(AF61="","",VLOOKUP(AF61,【記載例】シフト記号表!$C$5:$W$46,21,FALSE))</f>
        <v>2</v>
      </c>
      <c r="AG62" s="101" t="str">
        <f>IF(AG61="","",VLOOKUP(AG61,【記載例】シフト記号表!$C$5:$W$46,21,FALSE))</f>
        <v>-</v>
      </c>
      <c r="AH62" s="99">
        <f>IF(AH61="","",VLOOKUP(AH61,【記載例】シフト記号表!$C$5:$W$46,21,FALSE))</f>
        <v>5.0000000000000009</v>
      </c>
      <c r="AI62" s="100" t="str">
        <f>IF(AI61="","",VLOOKUP(AI61,【記載例】シフト記号表!$C$5:$W$46,21,FALSE))</f>
        <v>-</v>
      </c>
      <c r="AJ62" s="100">
        <f>IF(AJ61="","",VLOOKUP(AJ61,【記載例】シフト記号表!$C$5:$W$46,21,FALSE))</f>
        <v>5.0000000000000009</v>
      </c>
      <c r="AK62" s="100">
        <f>IF(AK61="","",VLOOKUP(AK61,【記載例】シフト記号表!$C$5:$W$46,21,FALSE))</f>
        <v>5.0000000000000009</v>
      </c>
      <c r="AL62" s="100" t="str">
        <f>IF(AL61="","",VLOOKUP(AL61,【記載例】シフト記号表!$C$5:$W$46,21,FALSE))</f>
        <v>-</v>
      </c>
      <c r="AM62" s="100" t="str">
        <f>IF(AM61="","",VLOOKUP(AM61,【記載例】シフト記号表!$C$5:$W$46,21,FALSE))</f>
        <v>-</v>
      </c>
      <c r="AN62" s="101">
        <f>IF(AN61="","",VLOOKUP(AN61,【記載例】シフト記号表!$C$5:$W$46,21,FALSE))</f>
        <v>2</v>
      </c>
      <c r="AO62" s="99" t="str">
        <f>IF(AO61="","",VLOOKUP(AO61,【記載例】シフト記号表!$C$5:$W$46,21,FALSE))</f>
        <v>-</v>
      </c>
      <c r="AP62" s="100">
        <f>IF(AP61="","",VLOOKUP(AP61,【記載例】シフト記号表!$C$5:$W$46,21,FALSE))</f>
        <v>5.0000000000000009</v>
      </c>
      <c r="AQ62" s="100">
        <f>IF(AQ61="","",VLOOKUP(AQ61,【記載例】シフト記号表!$C$5:$W$46,21,FALSE))</f>
        <v>5.0000000000000009</v>
      </c>
      <c r="AR62" s="100">
        <f>IF(AR61="","",VLOOKUP(AR61,【記載例】シフト記号表!$C$5:$W$46,21,FALSE))</f>
        <v>5.0000000000000009</v>
      </c>
      <c r="AS62" s="100">
        <f>IF(AS61="","",VLOOKUP(AS61,【記載例】シフト記号表!$C$5:$W$46,21,FALSE))</f>
        <v>5.9999999999999991</v>
      </c>
      <c r="AT62" s="100">
        <f>IF(AT61="","",VLOOKUP(AT61,【記載例】シフト記号表!$C$5:$W$46,21,FALSE))</f>
        <v>5.9999999999999991</v>
      </c>
      <c r="AU62" s="101" t="str">
        <f>IF(AU61="","",VLOOKUP(AU61,【記載例】シフト記号表!$C$5:$W$46,21,FALSE))</f>
        <v>-</v>
      </c>
      <c r="AV62" s="99">
        <f>IF(AV61="","",VLOOKUP(AV61,【記載例】シフト記号表!$C$5:$W$46,21,FALSE))</f>
        <v>2</v>
      </c>
      <c r="AW62" s="100" t="str">
        <f>IF(AW61="","",VLOOKUP(AW61,【記載例】シフト記号表!$C$5:$W$46,21,FALSE))</f>
        <v>-</v>
      </c>
      <c r="AX62" s="100">
        <f>IF(AX61="","",VLOOKUP(AX61,【記載例】シフト記号表!$C$5:$W$46,21,FALSE))</f>
        <v>5.9999999999999991</v>
      </c>
      <c r="AY62" s="100">
        <f>IF(AY61="","",VLOOKUP(AY61,【記載例】シフト記号表!$C$5:$W$46,21,FALSE))</f>
        <v>5.0000000000000009</v>
      </c>
      <c r="AZ62" s="100" t="str">
        <f>IF(AZ61="","",VLOOKUP(AZ61,【記載例】シフト記号表!$C$5:$W$46,21,FALSE))</f>
        <v>-</v>
      </c>
      <c r="BA62" s="100" t="str">
        <f>IF(BA61="","",VLOOKUP(BA61,【記載例】シフト記号表!$C$5:$W$46,21,FALSE))</f>
        <v>-</v>
      </c>
      <c r="BB62" s="101">
        <f>IF(BB61="","",VLOOKUP(BB61,【記載例】シフト記号表!$C$5:$W$46,21,FALSE))</f>
        <v>5.9999999999999991</v>
      </c>
      <c r="BC62" s="99" t="str">
        <f>IF(BC61="","",VLOOKUP(BC61,【記載例】シフト記号表!$C$5:$W$46,21,FALSE))</f>
        <v/>
      </c>
      <c r="BD62" s="100" t="str">
        <f>IF(BD61="","",VLOOKUP(BD61,【記載例】シフト記号表!$C$5:$W$46,21,FALSE))</f>
        <v/>
      </c>
      <c r="BE62" s="169" t="str">
        <f>IF(BE61="","",VLOOKUP(BE61,【記載例】シフト記号表!$C$5:$W$46,21,FALSE))</f>
        <v/>
      </c>
      <c r="BF62" s="250">
        <f>IF($BI$3="計画",SUM(AA62:BB62),IF($BI$3="実績",SUM(AA62:BE62),""))</f>
        <v>81</v>
      </c>
      <c r="BG62" s="251"/>
      <c r="BH62" s="252">
        <f>IF($BI$3="計画",BF62/4,IF($BI$3="実績",(BF62/($BI$7/7)),""))</f>
        <v>20.25</v>
      </c>
      <c r="BI62" s="253"/>
      <c r="BJ62" s="238"/>
      <c r="BK62" s="239"/>
      <c r="BL62" s="239"/>
      <c r="BM62" s="239"/>
      <c r="BN62" s="240"/>
    </row>
    <row r="63" spans="2:66" ht="20.25" customHeight="1" x14ac:dyDescent="0.4">
      <c r="B63" s="102"/>
      <c r="C63" s="265"/>
      <c r="D63" s="269"/>
      <c r="E63" s="267"/>
      <c r="F63" s="268"/>
      <c r="G63" s="254"/>
      <c r="H63" s="255"/>
      <c r="I63" s="263" t="str">
        <f>G62</f>
        <v>介護職員</v>
      </c>
      <c r="J63" s="255"/>
      <c r="K63" s="263" t="str">
        <f>M62</f>
        <v>A</v>
      </c>
      <c r="L63" s="255"/>
      <c r="M63" s="256"/>
      <c r="N63" s="257"/>
      <c r="O63" s="258"/>
      <c r="P63" s="259"/>
      <c r="Q63" s="259"/>
      <c r="R63" s="260"/>
      <c r="S63" s="276"/>
      <c r="T63" s="242"/>
      <c r="U63" s="277"/>
      <c r="V63" s="103" t="s">
        <v>127</v>
      </c>
      <c r="W63" s="129"/>
      <c r="X63" s="129"/>
      <c r="Y63" s="130"/>
      <c r="Z63" s="131"/>
      <c r="AA63" s="107" t="str">
        <f>IF(AA61="","",VLOOKUP(AA61,【記載例】シフト記号表!$C$5:$Y$46,23,FALSE))</f>
        <v>-</v>
      </c>
      <c r="AB63" s="108">
        <f>IF(AB61="","",VLOOKUP(AB61,【記載例】シフト記号表!$C$5:$Y$46,23,FALSE))</f>
        <v>1.9999999999999991</v>
      </c>
      <c r="AC63" s="108">
        <f>IF(AC61="","",VLOOKUP(AC61,【記載例】シフト記号表!$C$5:$Y$46,23,FALSE))</f>
        <v>2.9999999999999991</v>
      </c>
      <c r="AD63" s="108">
        <f>IF(AD61="","",VLOOKUP(AD61,【記載例】シフト記号表!$C$5:$Y$46,23,FALSE))</f>
        <v>2.9999999999999991</v>
      </c>
      <c r="AE63" s="108" t="str">
        <f>IF(AE61="","",VLOOKUP(AE61,【記載例】シフト記号表!$C$5:$Y$46,23,FALSE))</f>
        <v>-</v>
      </c>
      <c r="AF63" s="108">
        <f>IF(AF61="","",VLOOKUP(AF61,【記載例】シフト記号表!$C$5:$Y$46,23,FALSE))</f>
        <v>14</v>
      </c>
      <c r="AG63" s="109" t="str">
        <f>IF(AG61="","",VLOOKUP(AG61,【記載例】シフト記号表!$C$5:$Y$46,23,FALSE))</f>
        <v>-</v>
      </c>
      <c r="AH63" s="107">
        <f>IF(AH61="","",VLOOKUP(AH61,【記載例】シフト記号表!$C$5:$Y$46,23,FALSE))</f>
        <v>2.9999999999999991</v>
      </c>
      <c r="AI63" s="108" t="str">
        <f>IF(AI61="","",VLOOKUP(AI61,【記載例】シフト記号表!$C$5:$Y$46,23,FALSE))</f>
        <v>-</v>
      </c>
      <c r="AJ63" s="108">
        <f>IF(AJ61="","",VLOOKUP(AJ61,【記載例】シフト記号表!$C$5:$Y$46,23,FALSE))</f>
        <v>2.9999999999999991</v>
      </c>
      <c r="AK63" s="108">
        <f>IF(AK61="","",VLOOKUP(AK61,【記載例】シフト記号表!$C$5:$Y$46,23,FALSE))</f>
        <v>2.9999999999999991</v>
      </c>
      <c r="AL63" s="108" t="str">
        <f>IF(AL61="","",VLOOKUP(AL61,【記載例】シフト記号表!$C$5:$Y$46,23,FALSE))</f>
        <v>-</v>
      </c>
      <c r="AM63" s="108" t="str">
        <f>IF(AM61="","",VLOOKUP(AM61,【記載例】シフト記号表!$C$5:$Y$46,23,FALSE))</f>
        <v>-</v>
      </c>
      <c r="AN63" s="109">
        <f>IF(AN61="","",VLOOKUP(AN61,【記載例】シフト記号表!$C$5:$Y$46,23,FALSE))</f>
        <v>14</v>
      </c>
      <c r="AO63" s="107" t="str">
        <f>IF(AO61="","",VLOOKUP(AO61,【記載例】シフト記号表!$C$5:$Y$46,23,FALSE))</f>
        <v>-</v>
      </c>
      <c r="AP63" s="108">
        <f>IF(AP61="","",VLOOKUP(AP61,【記載例】シフト記号表!$C$5:$Y$46,23,FALSE))</f>
        <v>2.9999999999999991</v>
      </c>
      <c r="AQ63" s="108">
        <f>IF(AQ61="","",VLOOKUP(AQ61,【記載例】シフト記号表!$C$5:$Y$46,23,FALSE))</f>
        <v>2.9999999999999991</v>
      </c>
      <c r="AR63" s="108">
        <f>IF(AR61="","",VLOOKUP(AR61,【記載例】シフト記号表!$C$5:$Y$46,23,FALSE))</f>
        <v>2.9999999999999991</v>
      </c>
      <c r="AS63" s="108">
        <f>IF(AS61="","",VLOOKUP(AS61,【記載例】シフト記号表!$C$5:$Y$46,23,FALSE))</f>
        <v>1.9999999999999991</v>
      </c>
      <c r="AT63" s="108">
        <f>IF(AT61="","",VLOOKUP(AT61,【記載例】シフト記号表!$C$5:$Y$46,23,FALSE))</f>
        <v>1.9999999999999991</v>
      </c>
      <c r="AU63" s="109" t="str">
        <f>IF(AU61="","",VLOOKUP(AU61,【記載例】シフト記号表!$C$5:$Y$46,23,FALSE))</f>
        <v>-</v>
      </c>
      <c r="AV63" s="107">
        <f>IF(AV61="","",VLOOKUP(AV61,【記載例】シフト記号表!$C$5:$Y$46,23,FALSE))</f>
        <v>14</v>
      </c>
      <c r="AW63" s="108" t="str">
        <f>IF(AW61="","",VLOOKUP(AW61,【記載例】シフト記号表!$C$5:$Y$46,23,FALSE))</f>
        <v>-</v>
      </c>
      <c r="AX63" s="108">
        <f>IF(AX61="","",VLOOKUP(AX61,【記載例】シフト記号表!$C$5:$Y$46,23,FALSE))</f>
        <v>1.9999999999999991</v>
      </c>
      <c r="AY63" s="108">
        <f>IF(AY61="","",VLOOKUP(AY61,【記載例】シフト記号表!$C$5:$Y$46,23,FALSE))</f>
        <v>2.9999999999999991</v>
      </c>
      <c r="AZ63" s="108" t="str">
        <f>IF(AZ61="","",VLOOKUP(AZ61,【記載例】シフト記号表!$C$5:$Y$46,23,FALSE))</f>
        <v>-</v>
      </c>
      <c r="BA63" s="108" t="str">
        <f>IF(BA61="","",VLOOKUP(BA61,【記載例】シフト記号表!$C$5:$Y$46,23,FALSE))</f>
        <v>-</v>
      </c>
      <c r="BB63" s="109">
        <f>IF(BB61="","",VLOOKUP(BB61,【記載例】シフト記号表!$C$5:$Y$46,23,FALSE))</f>
        <v>1.9999999999999991</v>
      </c>
      <c r="BC63" s="107" t="str">
        <f>IF(BC61="","",VLOOKUP(BC61,【記載例】シフト記号表!$C$5:$Y$46,23,FALSE))</f>
        <v/>
      </c>
      <c r="BD63" s="108" t="str">
        <f>IF(BD61="","",VLOOKUP(BD61,【記載例】シフト記号表!$C$5:$Y$46,23,FALSE))</f>
        <v/>
      </c>
      <c r="BE63" s="110" t="str">
        <f>IF(BE61="","",VLOOKUP(BE61,【記載例】シフト記号表!$C$5:$Y$46,23,FALSE))</f>
        <v/>
      </c>
      <c r="BF63" s="261">
        <f>IF($BI$3="計画",SUM(AA63:BB63),IF($BI$3="実績",SUM(AA63:BE63),""))</f>
        <v>79</v>
      </c>
      <c r="BG63" s="262"/>
      <c r="BH63" s="282">
        <f>IF($BI$3="計画",BF63/4,IF($BI$3="実績",(BF63/($BI$7/7)),""))</f>
        <v>19.75</v>
      </c>
      <c r="BI63" s="283"/>
      <c r="BJ63" s="241"/>
      <c r="BK63" s="242"/>
      <c r="BL63" s="242"/>
      <c r="BM63" s="242"/>
      <c r="BN63" s="243"/>
    </row>
    <row r="64" spans="2:66" ht="20.25" customHeight="1" x14ac:dyDescent="0.4">
      <c r="B64" s="111"/>
      <c r="C64" s="264"/>
      <c r="D64" s="266" t="s">
        <v>180</v>
      </c>
      <c r="E64" s="267"/>
      <c r="F64" s="268"/>
      <c r="G64" s="244"/>
      <c r="H64" s="245"/>
      <c r="I64" s="94"/>
      <c r="J64" s="90"/>
      <c r="K64" s="94"/>
      <c r="L64" s="90"/>
      <c r="M64" s="270"/>
      <c r="N64" s="271"/>
      <c r="O64" s="248"/>
      <c r="P64" s="249"/>
      <c r="Q64" s="249"/>
      <c r="R64" s="245"/>
      <c r="S64" s="272" t="s">
        <v>200</v>
      </c>
      <c r="T64" s="236"/>
      <c r="U64" s="273"/>
      <c r="V64" s="114" t="s">
        <v>18</v>
      </c>
      <c r="W64" s="122"/>
      <c r="X64" s="122"/>
      <c r="Y64" s="123"/>
      <c r="Z64" s="128"/>
      <c r="AA64" s="118" t="s">
        <v>230</v>
      </c>
      <c r="AB64" s="170" t="s">
        <v>43</v>
      </c>
      <c r="AC64" s="170" t="s">
        <v>230</v>
      </c>
      <c r="AD64" s="170" t="s">
        <v>43</v>
      </c>
      <c r="AE64" s="170" t="s">
        <v>231</v>
      </c>
      <c r="AF64" s="170" t="s">
        <v>43</v>
      </c>
      <c r="AG64" s="120" t="s">
        <v>229</v>
      </c>
      <c r="AH64" s="118" t="s">
        <v>43</v>
      </c>
      <c r="AI64" s="170" t="s">
        <v>231</v>
      </c>
      <c r="AJ64" s="170" t="s">
        <v>231</v>
      </c>
      <c r="AK64" s="170" t="s">
        <v>230</v>
      </c>
      <c r="AL64" s="170" t="s">
        <v>230</v>
      </c>
      <c r="AM64" s="170" t="s">
        <v>43</v>
      </c>
      <c r="AN64" s="120" t="s">
        <v>231</v>
      </c>
      <c r="AO64" s="118" t="s">
        <v>229</v>
      </c>
      <c r="AP64" s="170" t="s">
        <v>43</v>
      </c>
      <c r="AQ64" s="170" t="s">
        <v>230</v>
      </c>
      <c r="AR64" s="170" t="s">
        <v>43</v>
      </c>
      <c r="AS64" s="170" t="s">
        <v>231</v>
      </c>
      <c r="AT64" s="170" t="s">
        <v>231</v>
      </c>
      <c r="AU64" s="120" t="s">
        <v>43</v>
      </c>
      <c r="AV64" s="118" t="s">
        <v>43</v>
      </c>
      <c r="AW64" s="170" t="s">
        <v>229</v>
      </c>
      <c r="AX64" s="170" t="s">
        <v>43</v>
      </c>
      <c r="AY64" s="170" t="s">
        <v>230</v>
      </c>
      <c r="AZ64" s="170" t="s">
        <v>231</v>
      </c>
      <c r="BA64" s="170" t="s">
        <v>231</v>
      </c>
      <c r="BB64" s="120" t="s">
        <v>43</v>
      </c>
      <c r="BC64" s="118"/>
      <c r="BD64" s="170"/>
      <c r="BE64" s="171"/>
      <c r="BF64" s="278"/>
      <c r="BG64" s="279"/>
      <c r="BH64" s="280"/>
      <c r="BI64" s="281"/>
      <c r="BJ64" s="235"/>
      <c r="BK64" s="236"/>
      <c r="BL64" s="236"/>
      <c r="BM64" s="236"/>
      <c r="BN64" s="237"/>
    </row>
    <row r="65" spans="2:66" ht="20.25" customHeight="1" x14ac:dyDescent="0.4">
      <c r="B65" s="93">
        <f>B62+1</f>
        <v>16</v>
      </c>
      <c r="C65" s="265"/>
      <c r="D65" s="269"/>
      <c r="E65" s="267"/>
      <c r="F65" s="268"/>
      <c r="G65" s="244" t="s">
        <v>135</v>
      </c>
      <c r="H65" s="245"/>
      <c r="I65" s="94"/>
      <c r="J65" s="90"/>
      <c r="K65" s="94"/>
      <c r="L65" s="90"/>
      <c r="M65" s="246" t="s">
        <v>111</v>
      </c>
      <c r="N65" s="247"/>
      <c r="O65" s="248" t="s">
        <v>112</v>
      </c>
      <c r="P65" s="249"/>
      <c r="Q65" s="249"/>
      <c r="R65" s="245"/>
      <c r="S65" s="274"/>
      <c r="T65" s="239"/>
      <c r="U65" s="275"/>
      <c r="V65" s="95" t="s">
        <v>83</v>
      </c>
      <c r="W65" s="96"/>
      <c r="X65" s="96"/>
      <c r="Y65" s="97"/>
      <c r="Z65" s="98"/>
      <c r="AA65" s="99">
        <f>IF(AA64="","",VLOOKUP(AA64,【記載例】シフト記号表!$C$5:$W$46,21,FALSE))</f>
        <v>5.9999999999999991</v>
      </c>
      <c r="AB65" s="100" t="str">
        <f>IF(AB64="","",VLOOKUP(AB64,【記載例】シフト記号表!$C$5:$W$46,21,FALSE))</f>
        <v>-</v>
      </c>
      <c r="AC65" s="100">
        <f>IF(AC64="","",VLOOKUP(AC64,【記載例】シフト記号表!$C$5:$W$46,21,FALSE))</f>
        <v>5.9999999999999991</v>
      </c>
      <c r="AD65" s="100" t="str">
        <f>IF(AD64="","",VLOOKUP(AD64,【記載例】シフト記号表!$C$5:$W$46,21,FALSE))</f>
        <v>-</v>
      </c>
      <c r="AE65" s="100">
        <f>IF(AE64="","",VLOOKUP(AE64,【記載例】シフト記号表!$C$5:$W$46,21,FALSE))</f>
        <v>5.0000000000000009</v>
      </c>
      <c r="AF65" s="100" t="str">
        <f>IF(AF64="","",VLOOKUP(AF64,【記載例】シフト記号表!$C$5:$W$46,21,FALSE))</f>
        <v>-</v>
      </c>
      <c r="AG65" s="101">
        <f>IF(AG64="","",VLOOKUP(AG64,【記載例】シフト記号表!$C$5:$W$46,21,FALSE))</f>
        <v>2</v>
      </c>
      <c r="AH65" s="99" t="str">
        <f>IF(AH64="","",VLOOKUP(AH64,【記載例】シフト記号表!$C$5:$W$46,21,FALSE))</f>
        <v>-</v>
      </c>
      <c r="AI65" s="100">
        <f>IF(AI64="","",VLOOKUP(AI64,【記載例】シフト記号表!$C$5:$W$46,21,FALSE))</f>
        <v>5.0000000000000009</v>
      </c>
      <c r="AJ65" s="100">
        <f>IF(AJ64="","",VLOOKUP(AJ64,【記載例】シフト記号表!$C$5:$W$46,21,FALSE))</f>
        <v>5.0000000000000009</v>
      </c>
      <c r="AK65" s="100">
        <f>IF(AK64="","",VLOOKUP(AK64,【記載例】シフト記号表!$C$5:$W$46,21,FALSE))</f>
        <v>5.9999999999999991</v>
      </c>
      <c r="AL65" s="100">
        <f>IF(AL64="","",VLOOKUP(AL64,【記載例】シフト記号表!$C$5:$W$46,21,FALSE))</f>
        <v>5.9999999999999991</v>
      </c>
      <c r="AM65" s="100" t="str">
        <f>IF(AM64="","",VLOOKUP(AM64,【記載例】シフト記号表!$C$5:$W$46,21,FALSE))</f>
        <v>-</v>
      </c>
      <c r="AN65" s="101">
        <f>IF(AN64="","",VLOOKUP(AN64,【記載例】シフト記号表!$C$5:$W$46,21,FALSE))</f>
        <v>5.0000000000000009</v>
      </c>
      <c r="AO65" s="99">
        <f>IF(AO64="","",VLOOKUP(AO64,【記載例】シフト記号表!$C$5:$W$46,21,FALSE))</f>
        <v>2</v>
      </c>
      <c r="AP65" s="100" t="str">
        <f>IF(AP64="","",VLOOKUP(AP64,【記載例】シフト記号表!$C$5:$W$46,21,FALSE))</f>
        <v>-</v>
      </c>
      <c r="AQ65" s="100">
        <f>IF(AQ64="","",VLOOKUP(AQ64,【記載例】シフト記号表!$C$5:$W$46,21,FALSE))</f>
        <v>5.9999999999999991</v>
      </c>
      <c r="AR65" s="100" t="str">
        <f>IF(AR64="","",VLOOKUP(AR64,【記載例】シフト記号表!$C$5:$W$46,21,FALSE))</f>
        <v>-</v>
      </c>
      <c r="AS65" s="100">
        <f>IF(AS64="","",VLOOKUP(AS64,【記載例】シフト記号表!$C$5:$W$46,21,FALSE))</f>
        <v>5.0000000000000009</v>
      </c>
      <c r="AT65" s="100">
        <f>IF(AT64="","",VLOOKUP(AT64,【記載例】シフト記号表!$C$5:$W$46,21,FALSE))</f>
        <v>5.0000000000000009</v>
      </c>
      <c r="AU65" s="101" t="str">
        <f>IF(AU64="","",VLOOKUP(AU64,【記載例】シフト記号表!$C$5:$W$46,21,FALSE))</f>
        <v>-</v>
      </c>
      <c r="AV65" s="99" t="str">
        <f>IF(AV64="","",VLOOKUP(AV64,【記載例】シフト記号表!$C$5:$W$46,21,FALSE))</f>
        <v>-</v>
      </c>
      <c r="AW65" s="100">
        <f>IF(AW64="","",VLOOKUP(AW64,【記載例】シフト記号表!$C$5:$W$46,21,FALSE))</f>
        <v>2</v>
      </c>
      <c r="AX65" s="100" t="str">
        <f>IF(AX64="","",VLOOKUP(AX64,【記載例】シフト記号表!$C$5:$W$46,21,FALSE))</f>
        <v>-</v>
      </c>
      <c r="AY65" s="100">
        <f>IF(AY64="","",VLOOKUP(AY64,【記載例】シフト記号表!$C$5:$W$46,21,FALSE))</f>
        <v>5.9999999999999991</v>
      </c>
      <c r="AZ65" s="100">
        <f>IF(AZ64="","",VLOOKUP(AZ64,【記載例】シフト記号表!$C$5:$W$46,21,FALSE))</f>
        <v>5.0000000000000009</v>
      </c>
      <c r="BA65" s="100">
        <f>IF(BA64="","",VLOOKUP(BA64,【記載例】シフト記号表!$C$5:$W$46,21,FALSE))</f>
        <v>5.0000000000000009</v>
      </c>
      <c r="BB65" s="101" t="str">
        <f>IF(BB64="","",VLOOKUP(BB64,【記載例】シフト記号表!$C$5:$W$46,21,FALSE))</f>
        <v>-</v>
      </c>
      <c r="BC65" s="99" t="str">
        <f>IF(BC64="","",VLOOKUP(BC64,【記載例】シフト記号表!$C$5:$W$46,21,FALSE))</f>
        <v/>
      </c>
      <c r="BD65" s="100" t="str">
        <f>IF(BD64="","",VLOOKUP(BD64,【記載例】シフト記号表!$C$5:$W$46,21,FALSE))</f>
        <v/>
      </c>
      <c r="BE65" s="169" t="str">
        <f>IF(BE64="","",VLOOKUP(BE64,【記載例】シフト記号表!$C$5:$W$46,21,FALSE))</f>
        <v/>
      </c>
      <c r="BF65" s="250">
        <f>IF($BI$3="計画",SUM(AA65:BB65),IF($BI$3="実績",SUM(AA65:BE65),""))</f>
        <v>82</v>
      </c>
      <c r="BG65" s="251"/>
      <c r="BH65" s="252">
        <f>IF($BI$3="計画",BF65/4,IF($BI$3="実績",(BF65/($BI$7/7)),""))</f>
        <v>20.5</v>
      </c>
      <c r="BI65" s="253"/>
      <c r="BJ65" s="238"/>
      <c r="BK65" s="239"/>
      <c r="BL65" s="239"/>
      <c r="BM65" s="239"/>
      <c r="BN65" s="240"/>
    </row>
    <row r="66" spans="2:66" ht="20.25" customHeight="1" x14ac:dyDescent="0.4">
      <c r="B66" s="102"/>
      <c r="C66" s="265"/>
      <c r="D66" s="269"/>
      <c r="E66" s="267"/>
      <c r="F66" s="268"/>
      <c r="G66" s="254"/>
      <c r="H66" s="255"/>
      <c r="I66" s="263" t="str">
        <f>G65</f>
        <v>介護職員</v>
      </c>
      <c r="J66" s="255"/>
      <c r="K66" s="263" t="str">
        <f>M65</f>
        <v>A</v>
      </c>
      <c r="L66" s="255"/>
      <c r="M66" s="256"/>
      <c r="N66" s="257"/>
      <c r="O66" s="258"/>
      <c r="P66" s="259"/>
      <c r="Q66" s="259"/>
      <c r="R66" s="260"/>
      <c r="S66" s="276"/>
      <c r="T66" s="242"/>
      <c r="U66" s="277"/>
      <c r="V66" s="103" t="s">
        <v>127</v>
      </c>
      <c r="W66" s="129"/>
      <c r="X66" s="129"/>
      <c r="Y66" s="130"/>
      <c r="Z66" s="131"/>
      <c r="AA66" s="107">
        <f>IF(AA64="","",VLOOKUP(AA64,【記載例】シフト記号表!$C$5:$Y$46,23,FALSE))</f>
        <v>1.9999999999999991</v>
      </c>
      <c r="AB66" s="108" t="str">
        <f>IF(AB64="","",VLOOKUP(AB64,【記載例】シフト記号表!$C$5:$Y$46,23,FALSE))</f>
        <v>-</v>
      </c>
      <c r="AC66" s="108">
        <f>IF(AC64="","",VLOOKUP(AC64,【記載例】シフト記号表!$C$5:$Y$46,23,FALSE))</f>
        <v>1.9999999999999991</v>
      </c>
      <c r="AD66" s="108" t="str">
        <f>IF(AD64="","",VLOOKUP(AD64,【記載例】シフト記号表!$C$5:$Y$46,23,FALSE))</f>
        <v>-</v>
      </c>
      <c r="AE66" s="108">
        <f>IF(AE64="","",VLOOKUP(AE64,【記載例】シフト記号表!$C$5:$Y$46,23,FALSE))</f>
        <v>2.9999999999999991</v>
      </c>
      <c r="AF66" s="108" t="str">
        <f>IF(AF64="","",VLOOKUP(AF64,【記載例】シフト記号表!$C$5:$Y$46,23,FALSE))</f>
        <v>-</v>
      </c>
      <c r="AG66" s="109">
        <f>IF(AG64="","",VLOOKUP(AG64,【記載例】シフト記号表!$C$5:$Y$46,23,FALSE))</f>
        <v>14</v>
      </c>
      <c r="AH66" s="107" t="str">
        <f>IF(AH64="","",VLOOKUP(AH64,【記載例】シフト記号表!$C$5:$Y$46,23,FALSE))</f>
        <v>-</v>
      </c>
      <c r="AI66" s="108">
        <f>IF(AI64="","",VLOOKUP(AI64,【記載例】シフト記号表!$C$5:$Y$46,23,FALSE))</f>
        <v>2.9999999999999991</v>
      </c>
      <c r="AJ66" s="108">
        <f>IF(AJ64="","",VLOOKUP(AJ64,【記載例】シフト記号表!$C$5:$Y$46,23,FALSE))</f>
        <v>2.9999999999999991</v>
      </c>
      <c r="AK66" s="108">
        <f>IF(AK64="","",VLOOKUP(AK64,【記載例】シフト記号表!$C$5:$Y$46,23,FALSE))</f>
        <v>1.9999999999999991</v>
      </c>
      <c r="AL66" s="108">
        <f>IF(AL64="","",VLOOKUP(AL64,【記載例】シフト記号表!$C$5:$Y$46,23,FALSE))</f>
        <v>1.9999999999999991</v>
      </c>
      <c r="AM66" s="108" t="str">
        <f>IF(AM64="","",VLOOKUP(AM64,【記載例】シフト記号表!$C$5:$Y$46,23,FALSE))</f>
        <v>-</v>
      </c>
      <c r="AN66" s="109">
        <f>IF(AN64="","",VLOOKUP(AN64,【記載例】シフト記号表!$C$5:$Y$46,23,FALSE))</f>
        <v>2.9999999999999991</v>
      </c>
      <c r="AO66" s="107">
        <f>IF(AO64="","",VLOOKUP(AO64,【記載例】シフト記号表!$C$5:$Y$46,23,FALSE))</f>
        <v>14</v>
      </c>
      <c r="AP66" s="108" t="str">
        <f>IF(AP64="","",VLOOKUP(AP64,【記載例】シフト記号表!$C$5:$Y$46,23,FALSE))</f>
        <v>-</v>
      </c>
      <c r="AQ66" s="108">
        <f>IF(AQ64="","",VLOOKUP(AQ64,【記載例】シフト記号表!$C$5:$Y$46,23,FALSE))</f>
        <v>1.9999999999999991</v>
      </c>
      <c r="AR66" s="108" t="str">
        <f>IF(AR64="","",VLOOKUP(AR64,【記載例】シフト記号表!$C$5:$Y$46,23,FALSE))</f>
        <v>-</v>
      </c>
      <c r="AS66" s="108">
        <f>IF(AS64="","",VLOOKUP(AS64,【記載例】シフト記号表!$C$5:$Y$46,23,FALSE))</f>
        <v>2.9999999999999991</v>
      </c>
      <c r="AT66" s="108">
        <f>IF(AT64="","",VLOOKUP(AT64,【記載例】シフト記号表!$C$5:$Y$46,23,FALSE))</f>
        <v>2.9999999999999991</v>
      </c>
      <c r="AU66" s="109" t="str">
        <f>IF(AU64="","",VLOOKUP(AU64,【記載例】シフト記号表!$C$5:$Y$46,23,FALSE))</f>
        <v>-</v>
      </c>
      <c r="AV66" s="107" t="str">
        <f>IF(AV64="","",VLOOKUP(AV64,【記載例】シフト記号表!$C$5:$Y$46,23,FALSE))</f>
        <v>-</v>
      </c>
      <c r="AW66" s="108">
        <f>IF(AW64="","",VLOOKUP(AW64,【記載例】シフト記号表!$C$5:$Y$46,23,FALSE))</f>
        <v>14</v>
      </c>
      <c r="AX66" s="108" t="str">
        <f>IF(AX64="","",VLOOKUP(AX64,【記載例】シフト記号表!$C$5:$Y$46,23,FALSE))</f>
        <v>-</v>
      </c>
      <c r="AY66" s="108">
        <f>IF(AY64="","",VLOOKUP(AY64,【記載例】シフト記号表!$C$5:$Y$46,23,FALSE))</f>
        <v>1.9999999999999991</v>
      </c>
      <c r="AZ66" s="108">
        <f>IF(AZ64="","",VLOOKUP(AZ64,【記載例】シフト記号表!$C$5:$Y$46,23,FALSE))</f>
        <v>2.9999999999999991</v>
      </c>
      <c r="BA66" s="108">
        <f>IF(BA64="","",VLOOKUP(BA64,【記載例】シフト記号表!$C$5:$Y$46,23,FALSE))</f>
        <v>2.9999999999999991</v>
      </c>
      <c r="BB66" s="109" t="str">
        <f>IF(BB64="","",VLOOKUP(BB64,【記載例】シフト記号表!$C$5:$Y$46,23,FALSE))</f>
        <v>-</v>
      </c>
      <c r="BC66" s="107" t="str">
        <f>IF(BC64="","",VLOOKUP(BC64,【記載例】シフト記号表!$C$5:$Y$46,23,FALSE))</f>
        <v/>
      </c>
      <c r="BD66" s="108" t="str">
        <f>IF(BD64="","",VLOOKUP(BD64,【記載例】シフト記号表!$C$5:$Y$46,23,FALSE))</f>
        <v/>
      </c>
      <c r="BE66" s="110" t="str">
        <f>IF(BE64="","",VLOOKUP(BE64,【記載例】シフト記号表!$C$5:$Y$46,23,FALSE))</f>
        <v/>
      </c>
      <c r="BF66" s="261">
        <f>IF($BI$3="計画",SUM(AA66:BB66),IF($BI$3="実績",SUM(AA66:BE66),""))</f>
        <v>78</v>
      </c>
      <c r="BG66" s="262"/>
      <c r="BH66" s="282">
        <f>IF($BI$3="計画",BF66/4,IF($BI$3="実績",(BF66/($BI$7/7)),""))</f>
        <v>19.5</v>
      </c>
      <c r="BI66" s="283"/>
      <c r="BJ66" s="241"/>
      <c r="BK66" s="242"/>
      <c r="BL66" s="242"/>
      <c r="BM66" s="242"/>
      <c r="BN66" s="243"/>
    </row>
    <row r="67" spans="2:66" ht="20.25" customHeight="1" x14ac:dyDescent="0.4">
      <c r="B67" s="111"/>
      <c r="C67" s="264"/>
      <c r="D67" s="266" t="s">
        <v>180</v>
      </c>
      <c r="E67" s="267"/>
      <c r="F67" s="268"/>
      <c r="G67" s="244"/>
      <c r="H67" s="245"/>
      <c r="I67" s="94"/>
      <c r="J67" s="90"/>
      <c r="K67" s="94"/>
      <c r="L67" s="90"/>
      <c r="M67" s="270"/>
      <c r="N67" s="271"/>
      <c r="O67" s="248"/>
      <c r="P67" s="249"/>
      <c r="Q67" s="249"/>
      <c r="R67" s="245"/>
      <c r="S67" s="272" t="s">
        <v>201</v>
      </c>
      <c r="T67" s="236"/>
      <c r="U67" s="273"/>
      <c r="V67" s="114" t="s">
        <v>18</v>
      </c>
      <c r="W67" s="122"/>
      <c r="X67" s="122"/>
      <c r="Y67" s="123"/>
      <c r="Z67" s="128"/>
      <c r="AA67" s="118" t="s">
        <v>43</v>
      </c>
      <c r="AB67" s="170" t="s">
        <v>231</v>
      </c>
      <c r="AC67" s="170" t="s">
        <v>231</v>
      </c>
      <c r="AD67" s="170" t="s">
        <v>230</v>
      </c>
      <c r="AE67" s="170" t="s">
        <v>230</v>
      </c>
      <c r="AF67" s="170" t="s">
        <v>230</v>
      </c>
      <c r="AG67" s="120" t="s">
        <v>43</v>
      </c>
      <c r="AH67" s="118" t="s">
        <v>229</v>
      </c>
      <c r="AI67" s="170" t="s">
        <v>43</v>
      </c>
      <c r="AJ67" s="170" t="s">
        <v>230</v>
      </c>
      <c r="AK67" s="170" t="s">
        <v>43</v>
      </c>
      <c r="AL67" s="170" t="s">
        <v>231</v>
      </c>
      <c r="AM67" s="170" t="s">
        <v>231</v>
      </c>
      <c r="AN67" s="120" t="s">
        <v>43</v>
      </c>
      <c r="AO67" s="118" t="s">
        <v>43</v>
      </c>
      <c r="AP67" s="170" t="s">
        <v>229</v>
      </c>
      <c r="AQ67" s="170" t="s">
        <v>43</v>
      </c>
      <c r="AR67" s="170" t="s">
        <v>230</v>
      </c>
      <c r="AS67" s="170" t="s">
        <v>43</v>
      </c>
      <c r="AT67" s="170" t="s">
        <v>231</v>
      </c>
      <c r="AU67" s="120" t="s">
        <v>231</v>
      </c>
      <c r="AV67" s="118" t="s">
        <v>231</v>
      </c>
      <c r="AW67" s="170" t="s">
        <v>43</v>
      </c>
      <c r="AX67" s="170" t="s">
        <v>229</v>
      </c>
      <c r="AY67" s="170" t="s">
        <v>43</v>
      </c>
      <c r="AZ67" s="170" t="s">
        <v>230</v>
      </c>
      <c r="BA67" s="170" t="s">
        <v>43</v>
      </c>
      <c r="BB67" s="120" t="s">
        <v>231</v>
      </c>
      <c r="BC67" s="118"/>
      <c r="BD67" s="170"/>
      <c r="BE67" s="171"/>
      <c r="BF67" s="278"/>
      <c r="BG67" s="279"/>
      <c r="BH67" s="280"/>
      <c r="BI67" s="281"/>
      <c r="BJ67" s="235"/>
      <c r="BK67" s="236"/>
      <c r="BL67" s="236"/>
      <c r="BM67" s="236"/>
      <c r="BN67" s="237"/>
    </row>
    <row r="68" spans="2:66" ht="20.25" customHeight="1" x14ac:dyDescent="0.4">
      <c r="B68" s="93">
        <f>B65+1</f>
        <v>17</v>
      </c>
      <c r="C68" s="265"/>
      <c r="D68" s="269"/>
      <c r="E68" s="267"/>
      <c r="F68" s="268"/>
      <c r="G68" s="244" t="s">
        <v>135</v>
      </c>
      <c r="H68" s="245"/>
      <c r="I68" s="94"/>
      <c r="J68" s="90"/>
      <c r="K68" s="94"/>
      <c r="L68" s="90"/>
      <c r="M68" s="246" t="s">
        <v>111</v>
      </c>
      <c r="N68" s="247"/>
      <c r="O68" s="248" t="s">
        <v>112</v>
      </c>
      <c r="P68" s="249"/>
      <c r="Q68" s="249"/>
      <c r="R68" s="245"/>
      <c r="S68" s="274"/>
      <c r="T68" s="239"/>
      <c r="U68" s="275"/>
      <c r="V68" s="95" t="s">
        <v>83</v>
      </c>
      <c r="W68" s="96"/>
      <c r="X68" s="96"/>
      <c r="Y68" s="97"/>
      <c r="Z68" s="98"/>
      <c r="AA68" s="99" t="str">
        <f>IF(AA67="","",VLOOKUP(AA67,【記載例】シフト記号表!$C$5:$W$46,21,FALSE))</f>
        <v>-</v>
      </c>
      <c r="AB68" s="100">
        <f>IF(AB67="","",VLOOKUP(AB67,【記載例】シフト記号表!$C$5:$W$46,21,FALSE))</f>
        <v>5.0000000000000009</v>
      </c>
      <c r="AC68" s="100">
        <f>IF(AC67="","",VLOOKUP(AC67,【記載例】シフト記号表!$C$5:$W$46,21,FALSE))</f>
        <v>5.0000000000000009</v>
      </c>
      <c r="AD68" s="100">
        <f>IF(AD67="","",VLOOKUP(AD67,【記載例】シフト記号表!$C$5:$W$46,21,FALSE))</f>
        <v>5.9999999999999991</v>
      </c>
      <c r="AE68" s="100">
        <f>IF(AE67="","",VLOOKUP(AE67,【記載例】シフト記号表!$C$5:$W$46,21,FALSE))</f>
        <v>5.9999999999999991</v>
      </c>
      <c r="AF68" s="100">
        <f>IF(AF67="","",VLOOKUP(AF67,【記載例】シフト記号表!$C$5:$W$46,21,FALSE))</f>
        <v>5.9999999999999991</v>
      </c>
      <c r="AG68" s="101" t="str">
        <f>IF(AG67="","",VLOOKUP(AG67,【記載例】シフト記号表!$C$5:$W$46,21,FALSE))</f>
        <v>-</v>
      </c>
      <c r="AH68" s="99">
        <f>IF(AH67="","",VLOOKUP(AH67,【記載例】シフト記号表!$C$5:$W$46,21,FALSE))</f>
        <v>2</v>
      </c>
      <c r="AI68" s="100" t="str">
        <f>IF(AI67="","",VLOOKUP(AI67,【記載例】シフト記号表!$C$5:$W$46,21,FALSE))</f>
        <v>-</v>
      </c>
      <c r="AJ68" s="100">
        <f>IF(AJ67="","",VLOOKUP(AJ67,【記載例】シフト記号表!$C$5:$W$46,21,FALSE))</f>
        <v>5.9999999999999991</v>
      </c>
      <c r="AK68" s="100" t="str">
        <f>IF(AK67="","",VLOOKUP(AK67,【記載例】シフト記号表!$C$5:$W$46,21,FALSE))</f>
        <v>-</v>
      </c>
      <c r="AL68" s="100">
        <f>IF(AL67="","",VLOOKUP(AL67,【記載例】シフト記号表!$C$5:$W$46,21,FALSE))</f>
        <v>5.0000000000000009</v>
      </c>
      <c r="AM68" s="100">
        <f>IF(AM67="","",VLOOKUP(AM67,【記載例】シフト記号表!$C$5:$W$46,21,FALSE))</f>
        <v>5.0000000000000009</v>
      </c>
      <c r="AN68" s="101" t="str">
        <f>IF(AN67="","",VLOOKUP(AN67,【記載例】シフト記号表!$C$5:$W$46,21,FALSE))</f>
        <v>-</v>
      </c>
      <c r="AO68" s="99" t="str">
        <f>IF(AO67="","",VLOOKUP(AO67,【記載例】シフト記号表!$C$5:$W$46,21,FALSE))</f>
        <v>-</v>
      </c>
      <c r="AP68" s="100">
        <f>IF(AP67="","",VLOOKUP(AP67,【記載例】シフト記号表!$C$5:$W$46,21,FALSE))</f>
        <v>2</v>
      </c>
      <c r="AQ68" s="100" t="str">
        <f>IF(AQ67="","",VLOOKUP(AQ67,【記載例】シフト記号表!$C$5:$W$46,21,FALSE))</f>
        <v>-</v>
      </c>
      <c r="AR68" s="100">
        <f>IF(AR67="","",VLOOKUP(AR67,【記載例】シフト記号表!$C$5:$W$46,21,FALSE))</f>
        <v>5.9999999999999991</v>
      </c>
      <c r="AS68" s="100" t="str">
        <f>IF(AS67="","",VLOOKUP(AS67,【記載例】シフト記号表!$C$5:$W$46,21,FALSE))</f>
        <v>-</v>
      </c>
      <c r="AT68" s="100">
        <f>IF(AT67="","",VLOOKUP(AT67,【記載例】シフト記号表!$C$5:$W$46,21,FALSE))</f>
        <v>5.0000000000000009</v>
      </c>
      <c r="AU68" s="101">
        <f>IF(AU67="","",VLOOKUP(AU67,【記載例】シフト記号表!$C$5:$W$46,21,FALSE))</f>
        <v>5.0000000000000009</v>
      </c>
      <c r="AV68" s="99">
        <f>IF(AV67="","",VLOOKUP(AV67,【記載例】シフト記号表!$C$5:$W$46,21,FALSE))</f>
        <v>5.0000000000000009</v>
      </c>
      <c r="AW68" s="100" t="str">
        <f>IF(AW67="","",VLOOKUP(AW67,【記載例】シフト記号表!$C$5:$W$46,21,FALSE))</f>
        <v>-</v>
      </c>
      <c r="AX68" s="100">
        <f>IF(AX67="","",VLOOKUP(AX67,【記載例】シフト記号表!$C$5:$W$46,21,FALSE))</f>
        <v>2</v>
      </c>
      <c r="AY68" s="100" t="str">
        <f>IF(AY67="","",VLOOKUP(AY67,【記載例】シフト記号表!$C$5:$W$46,21,FALSE))</f>
        <v>-</v>
      </c>
      <c r="AZ68" s="100">
        <f>IF(AZ67="","",VLOOKUP(AZ67,【記載例】シフト記号表!$C$5:$W$46,21,FALSE))</f>
        <v>5.9999999999999991</v>
      </c>
      <c r="BA68" s="100" t="str">
        <f>IF(BA67="","",VLOOKUP(BA67,【記載例】シフト記号表!$C$5:$W$46,21,FALSE))</f>
        <v>-</v>
      </c>
      <c r="BB68" s="101">
        <f>IF(BB67="","",VLOOKUP(BB67,【記載例】シフト記号表!$C$5:$W$46,21,FALSE))</f>
        <v>5.0000000000000009</v>
      </c>
      <c r="BC68" s="99" t="str">
        <f>IF(BC67="","",VLOOKUP(BC67,【記載例】シフト記号表!$C$5:$W$46,21,FALSE))</f>
        <v/>
      </c>
      <c r="BD68" s="100" t="str">
        <f>IF(BD67="","",VLOOKUP(BD67,【記載例】シフト記号表!$C$5:$W$46,21,FALSE))</f>
        <v/>
      </c>
      <c r="BE68" s="169" t="str">
        <f>IF(BE67="","",VLOOKUP(BE67,【記載例】シフト記号表!$C$5:$W$46,21,FALSE))</f>
        <v/>
      </c>
      <c r="BF68" s="250">
        <f>IF($BI$3="計画",SUM(AA68:BB68),IF($BI$3="実績",SUM(AA68:BE68),""))</f>
        <v>82</v>
      </c>
      <c r="BG68" s="251"/>
      <c r="BH68" s="252">
        <f>IF($BI$3="計画",BF68/4,IF($BI$3="実績",(BF68/($BI$7/7)),""))</f>
        <v>20.5</v>
      </c>
      <c r="BI68" s="253"/>
      <c r="BJ68" s="238"/>
      <c r="BK68" s="239"/>
      <c r="BL68" s="239"/>
      <c r="BM68" s="239"/>
      <c r="BN68" s="240"/>
    </row>
    <row r="69" spans="2:66" ht="20.25" customHeight="1" x14ac:dyDescent="0.4">
      <c r="B69" s="102"/>
      <c r="C69" s="265"/>
      <c r="D69" s="269"/>
      <c r="E69" s="267"/>
      <c r="F69" s="268"/>
      <c r="G69" s="254"/>
      <c r="H69" s="255"/>
      <c r="I69" s="263" t="str">
        <f>G68</f>
        <v>介護職員</v>
      </c>
      <c r="J69" s="255"/>
      <c r="K69" s="263" t="str">
        <f>M68</f>
        <v>A</v>
      </c>
      <c r="L69" s="255"/>
      <c r="M69" s="256"/>
      <c r="N69" s="257"/>
      <c r="O69" s="258"/>
      <c r="P69" s="259"/>
      <c r="Q69" s="259"/>
      <c r="R69" s="260"/>
      <c r="S69" s="276"/>
      <c r="T69" s="242"/>
      <c r="U69" s="277"/>
      <c r="V69" s="103" t="s">
        <v>127</v>
      </c>
      <c r="W69" s="129"/>
      <c r="X69" s="129"/>
      <c r="Y69" s="130"/>
      <c r="Z69" s="131"/>
      <c r="AA69" s="107" t="str">
        <f>IF(AA67="","",VLOOKUP(AA67,【記載例】シフト記号表!$C$5:$Y$46,23,FALSE))</f>
        <v>-</v>
      </c>
      <c r="AB69" s="108">
        <f>IF(AB67="","",VLOOKUP(AB67,【記載例】シフト記号表!$C$5:$Y$46,23,FALSE))</f>
        <v>2.9999999999999991</v>
      </c>
      <c r="AC69" s="108">
        <f>IF(AC67="","",VLOOKUP(AC67,【記載例】シフト記号表!$C$5:$Y$46,23,FALSE))</f>
        <v>2.9999999999999991</v>
      </c>
      <c r="AD69" s="108">
        <f>IF(AD67="","",VLOOKUP(AD67,【記載例】シフト記号表!$C$5:$Y$46,23,FALSE))</f>
        <v>1.9999999999999991</v>
      </c>
      <c r="AE69" s="108">
        <f>IF(AE67="","",VLOOKUP(AE67,【記載例】シフト記号表!$C$5:$Y$46,23,FALSE))</f>
        <v>1.9999999999999991</v>
      </c>
      <c r="AF69" s="108">
        <f>IF(AF67="","",VLOOKUP(AF67,【記載例】シフト記号表!$C$5:$Y$46,23,FALSE))</f>
        <v>1.9999999999999991</v>
      </c>
      <c r="AG69" s="109" t="str">
        <f>IF(AG67="","",VLOOKUP(AG67,【記載例】シフト記号表!$C$5:$Y$46,23,FALSE))</f>
        <v>-</v>
      </c>
      <c r="AH69" s="107">
        <f>IF(AH67="","",VLOOKUP(AH67,【記載例】シフト記号表!$C$5:$Y$46,23,FALSE))</f>
        <v>14</v>
      </c>
      <c r="AI69" s="108" t="str">
        <f>IF(AI67="","",VLOOKUP(AI67,【記載例】シフト記号表!$C$5:$Y$46,23,FALSE))</f>
        <v>-</v>
      </c>
      <c r="AJ69" s="108">
        <f>IF(AJ67="","",VLOOKUP(AJ67,【記載例】シフト記号表!$C$5:$Y$46,23,FALSE))</f>
        <v>1.9999999999999991</v>
      </c>
      <c r="AK69" s="108" t="str">
        <f>IF(AK67="","",VLOOKUP(AK67,【記載例】シフト記号表!$C$5:$Y$46,23,FALSE))</f>
        <v>-</v>
      </c>
      <c r="AL69" s="108">
        <f>IF(AL67="","",VLOOKUP(AL67,【記載例】シフト記号表!$C$5:$Y$46,23,FALSE))</f>
        <v>2.9999999999999991</v>
      </c>
      <c r="AM69" s="108">
        <f>IF(AM67="","",VLOOKUP(AM67,【記載例】シフト記号表!$C$5:$Y$46,23,FALSE))</f>
        <v>2.9999999999999991</v>
      </c>
      <c r="AN69" s="109" t="str">
        <f>IF(AN67="","",VLOOKUP(AN67,【記載例】シフト記号表!$C$5:$Y$46,23,FALSE))</f>
        <v>-</v>
      </c>
      <c r="AO69" s="107" t="str">
        <f>IF(AO67="","",VLOOKUP(AO67,【記載例】シフト記号表!$C$5:$Y$46,23,FALSE))</f>
        <v>-</v>
      </c>
      <c r="AP69" s="108">
        <f>IF(AP67="","",VLOOKUP(AP67,【記載例】シフト記号表!$C$5:$Y$46,23,FALSE))</f>
        <v>14</v>
      </c>
      <c r="AQ69" s="108" t="str">
        <f>IF(AQ67="","",VLOOKUP(AQ67,【記載例】シフト記号表!$C$5:$Y$46,23,FALSE))</f>
        <v>-</v>
      </c>
      <c r="AR69" s="108">
        <f>IF(AR67="","",VLOOKUP(AR67,【記載例】シフト記号表!$C$5:$Y$46,23,FALSE))</f>
        <v>1.9999999999999991</v>
      </c>
      <c r="AS69" s="108" t="str">
        <f>IF(AS67="","",VLOOKUP(AS67,【記載例】シフト記号表!$C$5:$Y$46,23,FALSE))</f>
        <v>-</v>
      </c>
      <c r="AT69" s="108">
        <f>IF(AT67="","",VLOOKUP(AT67,【記載例】シフト記号表!$C$5:$Y$46,23,FALSE))</f>
        <v>2.9999999999999991</v>
      </c>
      <c r="AU69" s="109">
        <f>IF(AU67="","",VLOOKUP(AU67,【記載例】シフト記号表!$C$5:$Y$46,23,FALSE))</f>
        <v>2.9999999999999991</v>
      </c>
      <c r="AV69" s="107">
        <f>IF(AV67="","",VLOOKUP(AV67,【記載例】シフト記号表!$C$5:$Y$46,23,FALSE))</f>
        <v>2.9999999999999991</v>
      </c>
      <c r="AW69" s="108" t="str">
        <f>IF(AW67="","",VLOOKUP(AW67,【記載例】シフト記号表!$C$5:$Y$46,23,FALSE))</f>
        <v>-</v>
      </c>
      <c r="AX69" s="108">
        <f>IF(AX67="","",VLOOKUP(AX67,【記載例】シフト記号表!$C$5:$Y$46,23,FALSE))</f>
        <v>14</v>
      </c>
      <c r="AY69" s="108" t="str">
        <f>IF(AY67="","",VLOOKUP(AY67,【記載例】シフト記号表!$C$5:$Y$46,23,FALSE))</f>
        <v>-</v>
      </c>
      <c r="AZ69" s="108">
        <f>IF(AZ67="","",VLOOKUP(AZ67,【記載例】シフト記号表!$C$5:$Y$46,23,FALSE))</f>
        <v>1.9999999999999991</v>
      </c>
      <c r="BA69" s="108" t="str">
        <f>IF(BA67="","",VLOOKUP(BA67,【記載例】シフト記号表!$C$5:$Y$46,23,FALSE))</f>
        <v>-</v>
      </c>
      <c r="BB69" s="109">
        <f>IF(BB67="","",VLOOKUP(BB67,【記載例】シフト記号表!$C$5:$Y$46,23,FALSE))</f>
        <v>2.9999999999999991</v>
      </c>
      <c r="BC69" s="107" t="str">
        <f>IF(BC67="","",VLOOKUP(BC67,【記載例】シフト記号表!$C$5:$Y$46,23,FALSE))</f>
        <v/>
      </c>
      <c r="BD69" s="108" t="str">
        <f>IF(BD67="","",VLOOKUP(BD67,【記載例】シフト記号表!$C$5:$Y$46,23,FALSE))</f>
        <v/>
      </c>
      <c r="BE69" s="110" t="str">
        <f>IF(BE67="","",VLOOKUP(BE67,【記載例】シフト記号表!$C$5:$Y$46,23,FALSE))</f>
        <v/>
      </c>
      <c r="BF69" s="261">
        <f>IF($BI$3="計画",SUM(AA69:BB69),IF($BI$3="実績",SUM(AA69:BE69),""))</f>
        <v>78</v>
      </c>
      <c r="BG69" s="262"/>
      <c r="BH69" s="282">
        <f>IF($BI$3="計画",BF69/4,IF($BI$3="実績",(BF69/($BI$7/7)),""))</f>
        <v>19.5</v>
      </c>
      <c r="BI69" s="283"/>
      <c r="BJ69" s="241"/>
      <c r="BK69" s="242"/>
      <c r="BL69" s="242"/>
      <c r="BM69" s="242"/>
      <c r="BN69" s="243"/>
    </row>
    <row r="70" spans="2:66" ht="20.25" customHeight="1" x14ac:dyDescent="0.4">
      <c r="B70" s="111"/>
      <c r="C70" s="264"/>
      <c r="D70" s="266" t="s">
        <v>186</v>
      </c>
      <c r="E70" s="267"/>
      <c r="F70" s="268"/>
      <c r="G70" s="244"/>
      <c r="H70" s="245"/>
      <c r="I70" s="94"/>
      <c r="J70" s="90"/>
      <c r="K70" s="94"/>
      <c r="L70" s="90"/>
      <c r="M70" s="270"/>
      <c r="N70" s="271"/>
      <c r="O70" s="248"/>
      <c r="P70" s="249"/>
      <c r="Q70" s="249"/>
      <c r="R70" s="245"/>
      <c r="S70" s="272" t="s">
        <v>202</v>
      </c>
      <c r="T70" s="236"/>
      <c r="U70" s="273"/>
      <c r="V70" s="114" t="s">
        <v>18</v>
      </c>
      <c r="W70" s="122"/>
      <c r="X70" s="122"/>
      <c r="Y70" s="123"/>
      <c r="Z70" s="128"/>
      <c r="AA70" s="118" t="s">
        <v>231</v>
      </c>
      <c r="AB70" s="170" t="s">
        <v>43</v>
      </c>
      <c r="AC70" s="170" t="s">
        <v>43</v>
      </c>
      <c r="AD70" s="170" t="s">
        <v>231</v>
      </c>
      <c r="AE70" s="170" t="s">
        <v>43</v>
      </c>
      <c r="AF70" s="170" t="s">
        <v>231</v>
      </c>
      <c r="AG70" s="120" t="s">
        <v>231</v>
      </c>
      <c r="AH70" s="118" t="s">
        <v>43</v>
      </c>
      <c r="AI70" s="170" t="s">
        <v>231</v>
      </c>
      <c r="AJ70" s="170" t="s">
        <v>43</v>
      </c>
      <c r="AK70" s="170" t="s">
        <v>43</v>
      </c>
      <c r="AL70" s="170" t="s">
        <v>231</v>
      </c>
      <c r="AM70" s="170" t="s">
        <v>230</v>
      </c>
      <c r="AN70" s="120" t="s">
        <v>230</v>
      </c>
      <c r="AO70" s="118" t="s">
        <v>231</v>
      </c>
      <c r="AP70" s="170" t="s">
        <v>43</v>
      </c>
      <c r="AQ70" s="170" t="s">
        <v>231</v>
      </c>
      <c r="AR70" s="170" t="s">
        <v>43</v>
      </c>
      <c r="AS70" s="170" t="s">
        <v>231</v>
      </c>
      <c r="AT70" s="170" t="s">
        <v>43</v>
      </c>
      <c r="AU70" s="120" t="s">
        <v>230</v>
      </c>
      <c r="AV70" s="118" t="s">
        <v>230</v>
      </c>
      <c r="AW70" s="170" t="s">
        <v>231</v>
      </c>
      <c r="AX70" s="170" t="s">
        <v>43</v>
      </c>
      <c r="AY70" s="170" t="s">
        <v>231</v>
      </c>
      <c r="AZ70" s="170" t="s">
        <v>43</v>
      </c>
      <c r="BA70" s="170" t="s">
        <v>230</v>
      </c>
      <c r="BB70" s="120" t="s">
        <v>43</v>
      </c>
      <c r="BC70" s="118"/>
      <c r="BD70" s="170"/>
      <c r="BE70" s="171"/>
      <c r="BF70" s="278"/>
      <c r="BG70" s="279"/>
      <c r="BH70" s="280"/>
      <c r="BI70" s="281"/>
      <c r="BJ70" s="235"/>
      <c r="BK70" s="236"/>
      <c r="BL70" s="236"/>
      <c r="BM70" s="236"/>
      <c r="BN70" s="237"/>
    </row>
    <row r="71" spans="2:66" ht="20.25" customHeight="1" x14ac:dyDescent="0.4">
      <c r="B71" s="93">
        <f>B68+1</f>
        <v>18</v>
      </c>
      <c r="C71" s="265"/>
      <c r="D71" s="269"/>
      <c r="E71" s="267"/>
      <c r="F71" s="268"/>
      <c r="G71" s="244" t="s">
        <v>135</v>
      </c>
      <c r="H71" s="245"/>
      <c r="I71" s="94"/>
      <c r="J71" s="90"/>
      <c r="K71" s="94"/>
      <c r="L71" s="90"/>
      <c r="M71" s="246" t="s">
        <v>126</v>
      </c>
      <c r="N71" s="247"/>
      <c r="O71" s="248" t="s">
        <v>112</v>
      </c>
      <c r="P71" s="249"/>
      <c r="Q71" s="249"/>
      <c r="R71" s="245"/>
      <c r="S71" s="274"/>
      <c r="T71" s="239"/>
      <c r="U71" s="275"/>
      <c r="V71" s="95" t="s">
        <v>83</v>
      </c>
      <c r="W71" s="96"/>
      <c r="X71" s="96"/>
      <c r="Y71" s="97"/>
      <c r="Z71" s="98"/>
      <c r="AA71" s="99">
        <f>IF(AA70="","",VLOOKUP(AA70,【記載例】シフト記号表!$C$5:$W$46,21,FALSE))</f>
        <v>5.0000000000000009</v>
      </c>
      <c r="AB71" s="100" t="str">
        <f>IF(AB70="","",VLOOKUP(AB70,【記載例】シフト記号表!$C$5:$W$46,21,FALSE))</f>
        <v>-</v>
      </c>
      <c r="AC71" s="100" t="str">
        <f>IF(AC70="","",VLOOKUP(AC70,【記載例】シフト記号表!$C$5:$W$46,21,FALSE))</f>
        <v>-</v>
      </c>
      <c r="AD71" s="100">
        <f>IF(AD70="","",VLOOKUP(AD70,【記載例】シフト記号表!$C$5:$W$46,21,FALSE))</f>
        <v>5.0000000000000009</v>
      </c>
      <c r="AE71" s="100" t="str">
        <f>IF(AE70="","",VLOOKUP(AE70,【記載例】シフト記号表!$C$5:$W$46,21,FALSE))</f>
        <v>-</v>
      </c>
      <c r="AF71" s="100">
        <f>IF(AF70="","",VLOOKUP(AF70,【記載例】シフト記号表!$C$5:$W$46,21,FALSE))</f>
        <v>5.0000000000000009</v>
      </c>
      <c r="AG71" s="101">
        <f>IF(AG70="","",VLOOKUP(AG70,【記載例】シフト記号表!$C$5:$W$46,21,FALSE))</f>
        <v>5.0000000000000009</v>
      </c>
      <c r="AH71" s="99" t="str">
        <f>IF(AH70="","",VLOOKUP(AH70,【記載例】シフト記号表!$C$5:$W$46,21,FALSE))</f>
        <v>-</v>
      </c>
      <c r="AI71" s="100">
        <f>IF(AI70="","",VLOOKUP(AI70,【記載例】シフト記号表!$C$5:$W$46,21,FALSE))</f>
        <v>5.0000000000000009</v>
      </c>
      <c r="AJ71" s="100" t="str">
        <f>IF(AJ70="","",VLOOKUP(AJ70,【記載例】シフト記号表!$C$5:$W$46,21,FALSE))</f>
        <v>-</v>
      </c>
      <c r="AK71" s="100" t="str">
        <f>IF(AK70="","",VLOOKUP(AK70,【記載例】シフト記号表!$C$5:$W$46,21,FALSE))</f>
        <v>-</v>
      </c>
      <c r="AL71" s="100">
        <f>IF(AL70="","",VLOOKUP(AL70,【記載例】シフト記号表!$C$5:$W$46,21,FALSE))</f>
        <v>5.0000000000000009</v>
      </c>
      <c r="AM71" s="100">
        <f>IF(AM70="","",VLOOKUP(AM70,【記載例】シフト記号表!$C$5:$W$46,21,FALSE))</f>
        <v>5.9999999999999991</v>
      </c>
      <c r="AN71" s="101">
        <f>IF(AN70="","",VLOOKUP(AN70,【記載例】シフト記号表!$C$5:$W$46,21,FALSE))</f>
        <v>5.9999999999999991</v>
      </c>
      <c r="AO71" s="99">
        <f>IF(AO70="","",VLOOKUP(AO70,【記載例】シフト記号表!$C$5:$W$46,21,FALSE))</f>
        <v>5.0000000000000009</v>
      </c>
      <c r="AP71" s="100" t="str">
        <f>IF(AP70="","",VLOOKUP(AP70,【記載例】シフト記号表!$C$5:$W$46,21,FALSE))</f>
        <v>-</v>
      </c>
      <c r="AQ71" s="100">
        <f>IF(AQ70="","",VLOOKUP(AQ70,【記載例】シフト記号表!$C$5:$W$46,21,FALSE))</f>
        <v>5.0000000000000009</v>
      </c>
      <c r="AR71" s="100" t="str">
        <f>IF(AR70="","",VLOOKUP(AR70,【記載例】シフト記号表!$C$5:$W$46,21,FALSE))</f>
        <v>-</v>
      </c>
      <c r="AS71" s="100">
        <f>IF(AS70="","",VLOOKUP(AS70,【記載例】シフト記号表!$C$5:$W$46,21,FALSE))</f>
        <v>5.0000000000000009</v>
      </c>
      <c r="AT71" s="100" t="str">
        <f>IF(AT70="","",VLOOKUP(AT70,【記載例】シフト記号表!$C$5:$W$46,21,FALSE))</f>
        <v>-</v>
      </c>
      <c r="AU71" s="101">
        <f>IF(AU70="","",VLOOKUP(AU70,【記載例】シフト記号表!$C$5:$W$46,21,FALSE))</f>
        <v>5.9999999999999991</v>
      </c>
      <c r="AV71" s="99">
        <f>IF(AV70="","",VLOOKUP(AV70,【記載例】シフト記号表!$C$5:$W$46,21,FALSE))</f>
        <v>5.9999999999999991</v>
      </c>
      <c r="AW71" s="100">
        <f>IF(AW70="","",VLOOKUP(AW70,【記載例】シフト記号表!$C$5:$W$46,21,FALSE))</f>
        <v>5.0000000000000009</v>
      </c>
      <c r="AX71" s="100" t="str">
        <f>IF(AX70="","",VLOOKUP(AX70,【記載例】シフト記号表!$C$5:$W$46,21,FALSE))</f>
        <v>-</v>
      </c>
      <c r="AY71" s="100">
        <f>IF(AY70="","",VLOOKUP(AY70,【記載例】シフト記号表!$C$5:$W$46,21,FALSE))</f>
        <v>5.0000000000000009</v>
      </c>
      <c r="AZ71" s="100" t="str">
        <f>IF(AZ70="","",VLOOKUP(AZ70,【記載例】シフト記号表!$C$5:$W$46,21,FALSE))</f>
        <v>-</v>
      </c>
      <c r="BA71" s="100">
        <f>IF(BA70="","",VLOOKUP(BA70,【記載例】シフト記号表!$C$5:$W$46,21,FALSE))</f>
        <v>5.9999999999999991</v>
      </c>
      <c r="BB71" s="101" t="str">
        <f>IF(BB70="","",VLOOKUP(BB70,【記載例】シフト記号表!$C$5:$W$46,21,FALSE))</f>
        <v>-</v>
      </c>
      <c r="BC71" s="99" t="str">
        <f>IF(BC70="","",VLOOKUP(BC70,【記載例】シフト記号表!$C$5:$W$46,21,FALSE))</f>
        <v/>
      </c>
      <c r="BD71" s="100" t="str">
        <f>IF(BD70="","",VLOOKUP(BD70,【記載例】シフト記号表!$C$5:$W$46,21,FALSE))</f>
        <v/>
      </c>
      <c r="BE71" s="169" t="str">
        <f>IF(BE70="","",VLOOKUP(BE70,【記載例】シフト記号表!$C$5:$W$46,21,FALSE))</f>
        <v/>
      </c>
      <c r="BF71" s="250">
        <f>IF($BI$3="計画",SUM(AA71:BB71),IF($BI$3="実績",SUM(AA71:BE71),""))</f>
        <v>85</v>
      </c>
      <c r="BG71" s="251"/>
      <c r="BH71" s="252">
        <f>IF($BI$3="計画",BF71/4,IF($BI$3="実績",(BF71/($BI$7/7)),""))</f>
        <v>21.25</v>
      </c>
      <c r="BI71" s="253"/>
      <c r="BJ71" s="238"/>
      <c r="BK71" s="239"/>
      <c r="BL71" s="239"/>
      <c r="BM71" s="239"/>
      <c r="BN71" s="240"/>
    </row>
    <row r="72" spans="2:66" ht="20.25" customHeight="1" x14ac:dyDescent="0.4">
      <c r="B72" s="102"/>
      <c r="C72" s="265"/>
      <c r="D72" s="269"/>
      <c r="E72" s="267"/>
      <c r="F72" s="268"/>
      <c r="G72" s="254"/>
      <c r="H72" s="255"/>
      <c r="I72" s="263" t="str">
        <f>G71</f>
        <v>介護職員</v>
      </c>
      <c r="J72" s="255"/>
      <c r="K72" s="263" t="str">
        <f>M71</f>
        <v>C</v>
      </c>
      <c r="L72" s="255"/>
      <c r="M72" s="256"/>
      <c r="N72" s="257"/>
      <c r="O72" s="258"/>
      <c r="P72" s="259"/>
      <c r="Q72" s="259"/>
      <c r="R72" s="260"/>
      <c r="S72" s="276"/>
      <c r="T72" s="242"/>
      <c r="U72" s="277"/>
      <c r="V72" s="103" t="s">
        <v>127</v>
      </c>
      <c r="W72" s="129"/>
      <c r="X72" s="129"/>
      <c r="Y72" s="130"/>
      <c r="Z72" s="131"/>
      <c r="AA72" s="107">
        <f>IF(AA70="","",VLOOKUP(AA70,【記載例】シフト記号表!$C$5:$Y$46,23,FALSE))</f>
        <v>2.9999999999999991</v>
      </c>
      <c r="AB72" s="108" t="str">
        <f>IF(AB70="","",VLOOKUP(AB70,【記載例】シフト記号表!$C$5:$Y$46,23,FALSE))</f>
        <v>-</v>
      </c>
      <c r="AC72" s="108" t="str">
        <f>IF(AC70="","",VLOOKUP(AC70,【記載例】シフト記号表!$C$5:$Y$46,23,FALSE))</f>
        <v>-</v>
      </c>
      <c r="AD72" s="108">
        <f>IF(AD70="","",VLOOKUP(AD70,【記載例】シフト記号表!$C$5:$Y$46,23,FALSE))</f>
        <v>2.9999999999999991</v>
      </c>
      <c r="AE72" s="108" t="str">
        <f>IF(AE70="","",VLOOKUP(AE70,【記載例】シフト記号表!$C$5:$Y$46,23,FALSE))</f>
        <v>-</v>
      </c>
      <c r="AF72" s="108">
        <f>IF(AF70="","",VLOOKUP(AF70,【記載例】シフト記号表!$C$5:$Y$46,23,FALSE))</f>
        <v>2.9999999999999991</v>
      </c>
      <c r="AG72" s="109">
        <f>IF(AG70="","",VLOOKUP(AG70,【記載例】シフト記号表!$C$5:$Y$46,23,FALSE))</f>
        <v>2.9999999999999991</v>
      </c>
      <c r="AH72" s="107" t="str">
        <f>IF(AH70="","",VLOOKUP(AH70,【記載例】シフト記号表!$C$5:$Y$46,23,FALSE))</f>
        <v>-</v>
      </c>
      <c r="AI72" s="108">
        <f>IF(AI70="","",VLOOKUP(AI70,【記載例】シフト記号表!$C$5:$Y$46,23,FALSE))</f>
        <v>2.9999999999999991</v>
      </c>
      <c r="AJ72" s="108" t="str">
        <f>IF(AJ70="","",VLOOKUP(AJ70,【記載例】シフト記号表!$C$5:$Y$46,23,FALSE))</f>
        <v>-</v>
      </c>
      <c r="AK72" s="108" t="str">
        <f>IF(AK70="","",VLOOKUP(AK70,【記載例】シフト記号表!$C$5:$Y$46,23,FALSE))</f>
        <v>-</v>
      </c>
      <c r="AL72" s="108">
        <f>IF(AL70="","",VLOOKUP(AL70,【記載例】シフト記号表!$C$5:$Y$46,23,FALSE))</f>
        <v>2.9999999999999991</v>
      </c>
      <c r="AM72" s="108">
        <f>IF(AM70="","",VLOOKUP(AM70,【記載例】シフト記号表!$C$5:$Y$46,23,FALSE))</f>
        <v>1.9999999999999991</v>
      </c>
      <c r="AN72" s="109">
        <f>IF(AN70="","",VLOOKUP(AN70,【記載例】シフト記号表!$C$5:$Y$46,23,FALSE))</f>
        <v>1.9999999999999991</v>
      </c>
      <c r="AO72" s="107">
        <f>IF(AO70="","",VLOOKUP(AO70,【記載例】シフト記号表!$C$5:$Y$46,23,FALSE))</f>
        <v>2.9999999999999991</v>
      </c>
      <c r="AP72" s="108" t="str">
        <f>IF(AP70="","",VLOOKUP(AP70,【記載例】シフト記号表!$C$5:$Y$46,23,FALSE))</f>
        <v>-</v>
      </c>
      <c r="AQ72" s="108">
        <f>IF(AQ70="","",VLOOKUP(AQ70,【記載例】シフト記号表!$C$5:$Y$46,23,FALSE))</f>
        <v>2.9999999999999991</v>
      </c>
      <c r="AR72" s="108" t="str">
        <f>IF(AR70="","",VLOOKUP(AR70,【記載例】シフト記号表!$C$5:$Y$46,23,FALSE))</f>
        <v>-</v>
      </c>
      <c r="AS72" s="108">
        <f>IF(AS70="","",VLOOKUP(AS70,【記載例】シフト記号表!$C$5:$Y$46,23,FALSE))</f>
        <v>2.9999999999999991</v>
      </c>
      <c r="AT72" s="108" t="str">
        <f>IF(AT70="","",VLOOKUP(AT70,【記載例】シフト記号表!$C$5:$Y$46,23,FALSE))</f>
        <v>-</v>
      </c>
      <c r="AU72" s="109">
        <f>IF(AU70="","",VLOOKUP(AU70,【記載例】シフト記号表!$C$5:$Y$46,23,FALSE))</f>
        <v>1.9999999999999991</v>
      </c>
      <c r="AV72" s="107">
        <f>IF(AV70="","",VLOOKUP(AV70,【記載例】シフト記号表!$C$5:$Y$46,23,FALSE))</f>
        <v>1.9999999999999991</v>
      </c>
      <c r="AW72" s="108">
        <f>IF(AW70="","",VLOOKUP(AW70,【記載例】シフト記号表!$C$5:$Y$46,23,FALSE))</f>
        <v>2.9999999999999991</v>
      </c>
      <c r="AX72" s="108" t="str">
        <f>IF(AX70="","",VLOOKUP(AX70,【記載例】シフト記号表!$C$5:$Y$46,23,FALSE))</f>
        <v>-</v>
      </c>
      <c r="AY72" s="108">
        <f>IF(AY70="","",VLOOKUP(AY70,【記載例】シフト記号表!$C$5:$Y$46,23,FALSE))</f>
        <v>2.9999999999999991</v>
      </c>
      <c r="AZ72" s="108" t="str">
        <f>IF(AZ70="","",VLOOKUP(AZ70,【記載例】シフト記号表!$C$5:$Y$46,23,FALSE))</f>
        <v>-</v>
      </c>
      <c r="BA72" s="108">
        <f>IF(BA70="","",VLOOKUP(BA70,【記載例】シフト記号表!$C$5:$Y$46,23,FALSE))</f>
        <v>1.9999999999999991</v>
      </c>
      <c r="BB72" s="109" t="str">
        <f>IF(BB70="","",VLOOKUP(BB70,【記載例】シフト記号表!$C$5:$Y$46,23,FALSE))</f>
        <v>-</v>
      </c>
      <c r="BC72" s="107" t="str">
        <f>IF(BC70="","",VLOOKUP(BC70,【記載例】シフト記号表!$C$5:$Y$46,23,FALSE))</f>
        <v/>
      </c>
      <c r="BD72" s="108" t="str">
        <f>IF(BD70="","",VLOOKUP(BD70,【記載例】シフト記号表!$C$5:$Y$46,23,FALSE))</f>
        <v/>
      </c>
      <c r="BE72" s="110" t="str">
        <f>IF(BE70="","",VLOOKUP(BE70,【記載例】シフト記号表!$C$5:$Y$46,23,FALSE))</f>
        <v/>
      </c>
      <c r="BF72" s="261">
        <f>IF($BI$3="計画",SUM(AA72:BB72),IF($BI$3="実績",SUM(AA72:BE72),""))</f>
        <v>42.999999999999993</v>
      </c>
      <c r="BG72" s="262"/>
      <c r="BH72" s="282">
        <f>IF($BI$3="計画",BF72/4,IF($BI$3="実績",(BF72/($BI$7/7)),""))</f>
        <v>10.749999999999998</v>
      </c>
      <c r="BI72" s="283"/>
      <c r="BJ72" s="241"/>
      <c r="BK72" s="242"/>
      <c r="BL72" s="242"/>
      <c r="BM72" s="242"/>
      <c r="BN72" s="243"/>
    </row>
    <row r="73" spans="2:66" ht="20.25" customHeight="1" x14ac:dyDescent="0.4">
      <c r="B73" s="111"/>
      <c r="C73" s="264" t="s">
        <v>151</v>
      </c>
      <c r="D73" s="266" t="s">
        <v>184</v>
      </c>
      <c r="E73" s="267"/>
      <c r="F73" s="268"/>
      <c r="G73" s="284"/>
      <c r="H73" s="285"/>
      <c r="I73" s="112"/>
      <c r="J73" s="113"/>
      <c r="K73" s="112"/>
      <c r="L73" s="113"/>
      <c r="M73" s="270"/>
      <c r="N73" s="271"/>
      <c r="O73" s="286"/>
      <c r="P73" s="287"/>
      <c r="Q73" s="287"/>
      <c r="R73" s="285"/>
      <c r="S73" s="272" t="s">
        <v>203</v>
      </c>
      <c r="T73" s="236"/>
      <c r="U73" s="273"/>
      <c r="V73" s="114" t="s">
        <v>18</v>
      </c>
      <c r="W73" s="115"/>
      <c r="X73" s="115"/>
      <c r="Y73" s="116"/>
      <c r="Z73" s="117"/>
      <c r="AA73" s="118" t="s">
        <v>229</v>
      </c>
      <c r="AB73" s="170" t="s">
        <v>43</v>
      </c>
      <c r="AC73" s="170" t="s">
        <v>230</v>
      </c>
      <c r="AD73" s="170" t="s">
        <v>230</v>
      </c>
      <c r="AE73" s="170" t="s">
        <v>43</v>
      </c>
      <c r="AF73" s="170" t="s">
        <v>231</v>
      </c>
      <c r="AG73" s="120" t="s">
        <v>43</v>
      </c>
      <c r="AH73" s="118" t="s">
        <v>43</v>
      </c>
      <c r="AI73" s="170" t="s">
        <v>228</v>
      </c>
      <c r="AJ73" s="170" t="s">
        <v>43</v>
      </c>
      <c r="AK73" s="170" t="s">
        <v>230</v>
      </c>
      <c r="AL73" s="170" t="s">
        <v>230</v>
      </c>
      <c r="AM73" s="170" t="s">
        <v>43</v>
      </c>
      <c r="AN73" s="120" t="s">
        <v>231</v>
      </c>
      <c r="AO73" s="118" t="s">
        <v>231</v>
      </c>
      <c r="AP73" s="170" t="s">
        <v>43</v>
      </c>
      <c r="AQ73" s="170" t="s">
        <v>229</v>
      </c>
      <c r="AR73" s="170" t="s">
        <v>43</v>
      </c>
      <c r="AS73" s="170" t="s">
        <v>230</v>
      </c>
      <c r="AT73" s="170" t="s">
        <v>230</v>
      </c>
      <c r="AU73" s="120" t="s">
        <v>43</v>
      </c>
      <c r="AV73" s="118" t="s">
        <v>231</v>
      </c>
      <c r="AW73" s="170" t="s">
        <v>43</v>
      </c>
      <c r="AX73" s="170" t="s">
        <v>43</v>
      </c>
      <c r="AY73" s="170" t="s">
        <v>229</v>
      </c>
      <c r="AZ73" s="170" t="s">
        <v>43</v>
      </c>
      <c r="BA73" s="170" t="s">
        <v>230</v>
      </c>
      <c r="BB73" s="120" t="s">
        <v>230</v>
      </c>
      <c r="BC73" s="118"/>
      <c r="BD73" s="170"/>
      <c r="BE73" s="171"/>
      <c r="BF73" s="278"/>
      <c r="BG73" s="279"/>
      <c r="BH73" s="280"/>
      <c r="BI73" s="281"/>
      <c r="BJ73" s="235"/>
      <c r="BK73" s="236"/>
      <c r="BL73" s="236"/>
      <c r="BM73" s="236"/>
      <c r="BN73" s="237"/>
    </row>
    <row r="74" spans="2:66" ht="20.25" customHeight="1" x14ac:dyDescent="0.4">
      <c r="B74" s="93">
        <f>B71+1</f>
        <v>19</v>
      </c>
      <c r="C74" s="265"/>
      <c r="D74" s="269"/>
      <c r="E74" s="267"/>
      <c r="F74" s="268"/>
      <c r="G74" s="244" t="s">
        <v>135</v>
      </c>
      <c r="H74" s="245"/>
      <c r="I74" s="94"/>
      <c r="J74" s="90"/>
      <c r="K74" s="94"/>
      <c r="L74" s="90"/>
      <c r="M74" s="246" t="s">
        <v>111</v>
      </c>
      <c r="N74" s="247"/>
      <c r="O74" s="248" t="s">
        <v>19</v>
      </c>
      <c r="P74" s="249"/>
      <c r="Q74" s="249"/>
      <c r="R74" s="245"/>
      <c r="S74" s="274"/>
      <c r="T74" s="239"/>
      <c r="U74" s="275"/>
      <c r="V74" s="95" t="s">
        <v>83</v>
      </c>
      <c r="W74" s="96"/>
      <c r="X74" s="96"/>
      <c r="Y74" s="97"/>
      <c r="Z74" s="98"/>
      <c r="AA74" s="99">
        <f>IF(AA73="","",VLOOKUP(AA73,【記載例】シフト記号表!$C$5:$W$46,21,FALSE))</f>
        <v>2</v>
      </c>
      <c r="AB74" s="100" t="str">
        <f>IF(AB73="","",VLOOKUP(AB73,【記載例】シフト記号表!$C$5:$W$46,21,FALSE))</f>
        <v>-</v>
      </c>
      <c r="AC74" s="100">
        <f>IF(AC73="","",VLOOKUP(AC73,【記載例】シフト記号表!$C$5:$W$46,21,FALSE))</f>
        <v>5.9999999999999991</v>
      </c>
      <c r="AD74" s="100">
        <f>IF(AD73="","",VLOOKUP(AD73,【記載例】シフト記号表!$C$5:$W$46,21,FALSE))</f>
        <v>5.9999999999999991</v>
      </c>
      <c r="AE74" s="100" t="str">
        <f>IF(AE73="","",VLOOKUP(AE73,【記載例】シフト記号表!$C$5:$W$46,21,FALSE))</f>
        <v>-</v>
      </c>
      <c r="AF74" s="100">
        <f>IF(AF73="","",VLOOKUP(AF73,【記載例】シフト記号表!$C$5:$W$46,21,FALSE))</f>
        <v>5.0000000000000009</v>
      </c>
      <c r="AG74" s="101" t="str">
        <f>IF(AG73="","",VLOOKUP(AG73,【記載例】シフト記号表!$C$5:$W$46,21,FALSE))</f>
        <v>-</v>
      </c>
      <c r="AH74" s="99" t="str">
        <f>IF(AH73="","",VLOOKUP(AH73,【記載例】シフト記号表!$C$5:$W$46,21,FALSE))</f>
        <v>-</v>
      </c>
      <c r="AI74" s="100">
        <f>IF(AI73="","",VLOOKUP(AI73,【記載例】シフト記号表!$C$5:$W$46,21,FALSE))</f>
        <v>2</v>
      </c>
      <c r="AJ74" s="100" t="str">
        <f>IF(AJ73="","",VLOOKUP(AJ73,【記載例】シフト記号表!$C$5:$W$46,21,FALSE))</f>
        <v>-</v>
      </c>
      <c r="AK74" s="100">
        <f>IF(AK73="","",VLOOKUP(AK73,【記載例】シフト記号表!$C$5:$W$46,21,FALSE))</f>
        <v>5.9999999999999991</v>
      </c>
      <c r="AL74" s="100">
        <f>IF(AL73="","",VLOOKUP(AL73,【記載例】シフト記号表!$C$5:$W$46,21,FALSE))</f>
        <v>5.9999999999999991</v>
      </c>
      <c r="AM74" s="100" t="str">
        <f>IF(AM73="","",VLOOKUP(AM73,【記載例】シフト記号表!$C$5:$W$46,21,FALSE))</f>
        <v>-</v>
      </c>
      <c r="AN74" s="101">
        <f>IF(AN73="","",VLOOKUP(AN73,【記載例】シフト記号表!$C$5:$W$46,21,FALSE))</f>
        <v>5.0000000000000009</v>
      </c>
      <c r="AO74" s="99">
        <f>IF(AO73="","",VLOOKUP(AO73,【記載例】シフト記号表!$C$5:$W$46,21,FALSE))</f>
        <v>5.0000000000000009</v>
      </c>
      <c r="AP74" s="100" t="str">
        <f>IF(AP73="","",VLOOKUP(AP73,【記載例】シフト記号表!$C$5:$W$46,21,FALSE))</f>
        <v>-</v>
      </c>
      <c r="AQ74" s="100">
        <f>IF(AQ73="","",VLOOKUP(AQ73,【記載例】シフト記号表!$C$5:$W$46,21,FALSE))</f>
        <v>2</v>
      </c>
      <c r="AR74" s="100" t="str">
        <f>IF(AR73="","",VLOOKUP(AR73,【記載例】シフト記号表!$C$5:$W$46,21,FALSE))</f>
        <v>-</v>
      </c>
      <c r="AS74" s="100">
        <f>IF(AS73="","",VLOOKUP(AS73,【記載例】シフト記号表!$C$5:$W$46,21,FALSE))</f>
        <v>5.9999999999999991</v>
      </c>
      <c r="AT74" s="100">
        <f>IF(AT73="","",VLOOKUP(AT73,【記載例】シフト記号表!$C$5:$W$46,21,FALSE))</f>
        <v>5.9999999999999991</v>
      </c>
      <c r="AU74" s="101" t="str">
        <f>IF(AU73="","",VLOOKUP(AU73,【記載例】シフト記号表!$C$5:$W$46,21,FALSE))</f>
        <v>-</v>
      </c>
      <c r="AV74" s="99">
        <f>IF(AV73="","",VLOOKUP(AV73,【記載例】シフト記号表!$C$5:$W$46,21,FALSE))</f>
        <v>5.0000000000000009</v>
      </c>
      <c r="AW74" s="100" t="str">
        <f>IF(AW73="","",VLOOKUP(AW73,【記載例】シフト記号表!$C$5:$W$46,21,FALSE))</f>
        <v>-</v>
      </c>
      <c r="AX74" s="100" t="str">
        <f>IF(AX73="","",VLOOKUP(AX73,【記載例】シフト記号表!$C$5:$W$46,21,FALSE))</f>
        <v>-</v>
      </c>
      <c r="AY74" s="100">
        <f>IF(AY73="","",VLOOKUP(AY73,【記載例】シフト記号表!$C$5:$W$46,21,FALSE))</f>
        <v>2</v>
      </c>
      <c r="AZ74" s="100" t="str">
        <f>IF(AZ73="","",VLOOKUP(AZ73,【記載例】シフト記号表!$C$5:$W$46,21,FALSE))</f>
        <v>-</v>
      </c>
      <c r="BA74" s="100">
        <f>IF(BA73="","",VLOOKUP(BA73,【記載例】シフト記号表!$C$5:$W$46,21,FALSE))</f>
        <v>5.9999999999999991</v>
      </c>
      <c r="BB74" s="101">
        <f>IF(BB73="","",VLOOKUP(BB73,【記載例】シフト記号表!$C$5:$W$46,21,FALSE))</f>
        <v>5.9999999999999991</v>
      </c>
      <c r="BC74" s="99" t="str">
        <f>IF(BC73="","",VLOOKUP(BC73,【記載例】シフト記号表!$C$5:$W$46,21,FALSE))</f>
        <v/>
      </c>
      <c r="BD74" s="100" t="str">
        <f>IF(BD73="","",VLOOKUP(BD73,【記載例】シフト記号表!$C$5:$W$46,21,FALSE))</f>
        <v/>
      </c>
      <c r="BE74" s="169" t="str">
        <f>IF(BE73="","",VLOOKUP(BE73,【記載例】シフト記号表!$C$5:$W$46,21,FALSE))</f>
        <v/>
      </c>
      <c r="BF74" s="250">
        <f>IF($BI$3="計画",SUM(AA74:BB74),IF($BI$3="実績",SUM(AA74:BE74),""))</f>
        <v>76</v>
      </c>
      <c r="BG74" s="251"/>
      <c r="BH74" s="252">
        <f>IF($BI$3="計画",BF74/4,IF($BI$3="実績",(BF74/($BI$7/7)),""))</f>
        <v>19</v>
      </c>
      <c r="BI74" s="253"/>
      <c r="BJ74" s="238"/>
      <c r="BK74" s="239"/>
      <c r="BL74" s="239"/>
      <c r="BM74" s="239"/>
      <c r="BN74" s="240"/>
    </row>
    <row r="75" spans="2:66" ht="20.25" customHeight="1" x14ac:dyDescent="0.4">
      <c r="B75" s="102"/>
      <c r="C75" s="265"/>
      <c r="D75" s="269"/>
      <c r="E75" s="267"/>
      <c r="F75" s="268"/>
      <c r="G75" s="254"/>
      <c r="H75" s="255"/>
      <c r="I75" s="263" t="str">
        <f>G74</f>
        <v>介護職員</v>
      </c>
      <c r="J75" s="255"/>
      <c r="K75" s="263" t="str">
        <f>M74</f>
        <v>A</v>
      </c>
      <c r="L75" s="255"/>
      <c r="M75" s="256"/>
      <c r="N75" s="257"/>
      <c r="O75" s="258"/>
      <c r="P75" s="259"/>
      <c r="Q75" s="259"/>
      <c r="R75" s="260"/>
      <c r="S75" s="276"/>
      <c r="T75" s="242"/>
      <c r="U75" s="277"/>
      <c r="V75" s="132" t="s">
        <v>127</v>
      </c>
      <c r="W75" s="129"/>
      <c r="X75" s="129"/>
      <c r="Y75" s="130"/>
      <c r="Z75" s="131"/>
      <c r="AA75" s="107">
        <f>IF(AA73="","",VLOOKUP(AA73,【記載例】シフト記号表!$C$5:$Y$46,23,FALSE))</f>
        <v>14</v>
      </c>
      <c r="AB75" s="108" t="str">
        <f>IF(AB73="","",VLOOKUP(AB73,【記載例】シフト記号表!$C$5:$Y$46,23,FALSE))</f>
        <v>-</v>
      </c>
      <c r="AC75" s="108">
        <f>IF(AC73="","",VLOOKUP(AC73,【記載例】シフト記号表!$C$5:$Y$46,23,FALSE))</f>
        <v>1.9999999999999991</v>
      </c>
      <c r="AD75" s="108">
        <f>IF(AD73="","",VLOOKUP(AD73,【記載例】シフト記号表!$C$5:$Y$46,23,FALSE))</f>
        <v>1.9999999999999991</v>
      </c>
      <c r="AE75" s="108" t="str">
        <f>IF(AE73="","",VLOOKUP(AE73,【記載例】シフト記号表!$C$5:$Y$46,23,FALSE))</f>
        <v>-</v>
      </c>
      <c r="AF75" s="108">
        <f>IF(AF73="","",VLOOKUP(AF73,【記載例】シフト記号表!$C$5:$Y$46,23,FALSE))</f>
        <v>2.9999999999999991</v>
      </c>
      <c r="AG75" s="109" t="str">
        <f>IF(AG73="","",VLOOKUP(AG73,【記載例】シフト記号表!$C$5:$Y$46,23,FALSE))</f>
        <v>-</v>
      </c>
      <c r="AH75" s="107" t="str">
        <f>IF(AH73="","",VLOOKUP(AH73,【記載例】シフト記号表!$C$5:$Y$46,23,FALSE))</f>
        <v>-</v>
      </c>
      <c r="AI75" s="108">
        <f>IF(AI73="","",VLOOKUP(AI73,【記載例】シフト記号表!$C$5:$Y$46,23,FALSE))</f>
        <v>14</v>
      </c>
      <c r="AJ75" s="108" t="str">
        <f>IF(AJ73="","",VLOOKUP(AJ73,【記載例】シフト記号表!$C$5:$Y$46,23,FALSE))</f>
        <v>-</v>
      </c>
      <c r="AK75" s="108">
        <f>IF(AK73="","",VLOOKUP(AK73,【記載例】シフト記号表!$C$5:$Y$46,23,FALSE))</f>
        <v>1.9999999999999991</v>
      </c>
      <c r="AL75" s="108">
        <f>IF(AL73="","",VLOOKUP(AL73,【記載例】シフト記号表!$C$5:$Y$46,23,FALSE))</f>
        <v>1.9999999999999991</v>
      </c>
      <c r="AM75" s="108" t="str">
        <f>IF(AM73="","",VLOOKUP(AM73,【記載例】シフト記号表!$C$5:$Y$46,23,FALSE))</f>
        <v>-</v>
      </c>
      <c r="AN75" s="109">
        <f>IF(AN73="","",VLOOKUP(AN73,【記載例】シフト記号表!$C$5:$Y$46,23,FALSE))</f>
        <v>2.9999999999999991</v>
      </c>
      <c r="AO75" s="107">
        <f>IF(AO73="","",VLOOKUP(AO73,【記載例】シフト記号表!$C$5:$Y$46,23,FALSE))</f>
        <v>2.9999999999999991</v>
      </c>
      <c r="AP75" s="108" t="str">
        <f>IF(AP73="","",VLOOKUP(AP73,【記載例】シフト記号表!$C$5:$Y$46,23,FALSE))</f>
        <v>-</v>
      </c>
      <c r="AQ75" s="108">
        <f>IF(AQ73="","",VLOOKUP(AQ73,【記載例】シフト記号表!$C$5:$Y$46,23,FALSE))</f>
        <v>14</v>
      </c>
      <c r="AR75" s="108" t="str">
        <f>IF(AR73="","",VLOOKUP(AR73,【記載例】シフト記号表!$C$5:$Y$46,23,FALSE))</f>
        <v>-</v>
      </c>
      <c r="AS75" s="108">
        <f>IF(AS73="","",VLOOKUP(AS73,【記載例】シフト記号表!$C$5:$Y$46,23,FALSE))</f>
        <v>1.9999999999999991</v>
      </c>
      <c r="AT75" s="108">
        <f>IF(AT73="","",VLOOKUP(AT73,【記載例】シフト記号表!$C$5:$Y$46,23,FALSE))</f>
        <v>1.9999999999999991</v>
      </c>
      <c r="AU75" s="109" t="str">
        <f>IF(AU73="","",VLOOKUP(AU73,【記載例】シフト記号表!$C$5:$Y$46,23,FALSE))</f>
        <v>-</v>
      </c>
      <c r="AV75" s="107">
        <f>IF(AV73="","",VLOOKUP(AV73,【記載例】シフト記号表!$C$5:$Y$46,23,FALSE))</f>
        <v>2.9999999999999991</v>
      </c>
      <c r="AW75" s="108" t="str">
        <f>IF(AW73="","",VLOOKUP(AW73,【記載例】シフト記号表!$C$5:$Y$46,23,FALSE))</f>
        <v>-</v>
      </c>
      <c r="AX75" s="108" t="str">
        <f>IF(AX73="","",VLOOKUP(AX73,【記載例】シフト記号表!$C$5:$Y$46,23,FALSE))</f>
        <v>-</v>
      </c>
      <c r="AY75" s="108">
        <f>IF(AY73="","",VLOOKUP(AY73,【記載例】シフト記号表!$C$5:$Y$46,23,FALSE))</f>
        <v>14</v>
      </c>
      <c r="AZ75" s="108" t="str">
        <f>IF(AZ73="","",VLOOKUP(AZ73,【記載例】シフト記号表!$C$5:$Y$46,23,FALSE))</f>
        <v>-</v>
      </c>
      <c r="BA75" s="108">
        <f>IF(BA73="","",VLOOKUP(BA73,【記載例】シフト記号表!$C$5:$Y$46,23,FALSE))</f>
        <v>1.9999999999999991</v>
      </c>
      <c r="BB75" s="109">
        <f>IF(BB73="","",VLOOKUP(BB73,【記載例】シフト記号表!$C$5:$Y$46,23,FALSE))</f>
        <v>1.9999999999999991</v>
      </c>
      <c r="BC75" s="107" t="str">
        <f>IF(BC73="","",VLOOKUP(BC73,【記載例】シフト記号表!$C$5:$Y$46,23,FALSE))</f>
        <v/>
      </c>
      <c r="BD75" s="108" t="str">
        <f>IF(BD73="","",VLOOKUP(BD73,【記載例】シフト記号表!$C$5:$Y$46,23,FALSE))</f>
        <v/>
      </c>
      <c r="BE75" s="110" t="str">
        <f>IF(BE73="","",VLOOKUP(BE73,【記載例】シフト記号表!$C$5:$Y$46,23,FALSE))</f>
        <v/>
      </c>
      <c r="BF75" s="261">
        <f>IF($BI$3="計画",SUM(AA75:BB75),IF($BI$3="実績",SUM(AA75:BE75),""))</f>
        <v>84</v>
      </c>
      <c r="BG75" s="262"/>
      <c r="BH75" s="282">
        <f>IF($BI$3="計画",BF75/4,IF($BI$3="実績",(BF75/($BI$7/7)),""))</f>
        <v>21</v>
      </c>
      <c r="BI75" s="283"/>
      <c r="BJ75" s="241"/>
      <c r="BK75" s="242"/>
      <c r="BL75" s="242"/>
      <c r="BM75" s="242"/>
      <c r="BN75" s="243"/>
    </row>
    <row r="76" spans="2:66" ht="20.25" customHeight="1" x14ac:dyDescent="0.4">
      <c r="B76" s="111"/>
      <c r="C76" s="264"/>
      <c r="D76" s="266" t="s">
        <v>184</v>
      </c>
      <c r="E76" s="267"/>
      <c r="F76" s="268"/>
      <c r="G76" s="284"/>
      <c r="H76" s="285"/>
      <c r="I76" s="112"/>
      <c r="J76" s="113"/>
      <c r="K76" s="112"/>
      <c r="L76" s="113"/>
      <c r="M76" s="270"/>
      <c r="N76" s="271"/>
      <c r="O76" s="286"/>
      <c r="P76" s="287"/>
      <c r="Q76" s="287"/>
      <c r="R76" s="285"/>
      <c r="S76" s="272" t="s">
        <v>204</v>
      </c>
      <c r="T76" s="236"/>
      <c r="U76" s="273"/>
      <c r="V76" s="114" t="s">
        <v>18</v>
      </c>
      <c r="W76" s="115"/>
      <c r="X76" s="115"/>
      <c r="Y76" s="116"/>
      <c r="Z76" s="117"/>
      <c r="AA76" s="118" t="s">
        <v>43</v>
      </c>
      <c r="AB76" s="170" t="s">
        <v>229</v>
      </c>
      <c r="AC76" s="170" t="s">
        <v>43</v>
      </c>
      <c r="AD76" s="170" t="s">
        <v>231</v>
      </c>
      <c r="AE76" s="170" t="s">
        <v>230</v>
      </c>
      <c r="AF76" s="170" t="s">
        <v>43</v>
      </c>
      <c r="AG76" s="120" t="s">
        <v>231</v>
      </c>
      <c r="AH76" s="118" t="s">
        <v>231</v>
      </c>
      <c r="AI76" s="170" t="s">
        <v>43</v>
      </c>
      <c r="AJ76" s="170" t="s">
        <v>229</v>
      </c>
      <c r="AK76" s="170" t="s">
        <v>43</v>
      </c>
      <c r="AL76" s="170" t="s">
        <v>231</v>
      </c>
      <c r="AM76" s="170" t="s">
        <v>230</v>
      </c>
      <c r="AN76" s="120" t="s">
        <v>43</v>
      </c>
      <c r="AO76" s="118" t="s">
        <v>231</v>
      </c>
      <c r="AP76" s="170" t="s">
        <v>230</v>
      </c>
      <c r="AQ76" s="170" t="s">
        <v>43</v>
      </c>
      <c r="AR76" s="170" t="s">
        <v>229</v>
      </c>
      <c r="AS76" s="170" t="s">
        <v>43</v>
      </c>
      <c r="AT76" s="170" t="s">
        <v>231</v>
      </c>
      <c r="AU76" s="120" t="s">
        <v>43</v>
      </c>
      <c r="AV76" s="118" t="s">
        <v>43</v>
      </c>
      <c r="AW76" s="170" t="s">
        <v>231</v>
      </c>
      <c r="AX76" s="170" t="s">
        <v>230</v>
      </c>
      <c r="AY76" s="170" t="s">
        <v>43</v>
      </c>
      <c r="AZ76" s="170" t="s">
        <v>229</v>
      </c>
      <c r="BA76" s="170" t="s">
        <v>43</v>
      </c>
      <c r="BB76" s="120" t="s">
        <v>231</v>
      </c>
      <c r="BC76" s="118"/>
      <c r="BD76" s="170"/>
      <c r="BE76" s="171"/>
      <c r="BF76" s="278"/>
      <c r="BG76" s="279"/>
      <c r="BH76" s="280"/>
      <c r="BI76" s="281"/>
      <c r="BJ76" s="235"/>
      <c r="BK76" s="236"/>
      <c r="BL76" s="236"/>
      <c r="BM76" s="236"/>
      <c r="BN76" s="237"/>
    </row>
    <row r="77" spans="2:66" ht="20.25" customHeight="1" x14ac:dyDescent="0.4">
      <c r="B77" s="93">
        <f>B74+1</f>
        <v>20</v>
      </c>
      <c r="C77" s="265"/>
      <c r="D77" s="269"/>
      <c r="E77" s="267"/>
      <c r="F77" s="268"/>
      <c r="G77" s="244" t="s">
        <v>135</v>
      </c>
      <c r="H77" s="245"/>
      <c r="I77" s="94"/>
      <c r="J77" s="90"/>
      <c r="K77" s="94"/>
      <c r="L77" s="90"/>
      <c r="M77" s="246" t="s">
        <v>111</v>
      </c>
      <c r="N77" s="247"/>
      <c r="O77" s="248" t="s">
        <v>112</v>
      </c>
      <c r="P77" s="249"/>
      <c r="Q77" s="249"/>
      <c r="R77" s="245"/>
      <c r="S77" s="274"/>
      <c r="T77" s="239"/>
      <c r="U77" s="275"/>
      <c r="V77" s="95" t="s">
        <v>83</v>
      </c>
      <c r="W77" s="96"/>
      <c r="X77" s="96"/>
      <c r="Y77" s="97"/>
      <c r="Z77" s="98"/>
      <c r="AA77" s="99" t="str">
        <f>IF(AA76="","",VLOOKUP(AA76,【記載例】シフト記号表!$C$5:$W$46,21,FALSE))</f>
        <v>-</v>
      </c>
      <c r="AB77" s="100">
        <f>IF(AB76="","",VLOOKUP(AB76,【記載例】シフト記号表!$C$5:$W$46,21,FALSE))</f>
        <v>2</v>
      </c>
      <c r="AC77" s="100" t="str">
        <f>IF(AC76="","",VLOOKUP(AC76,【記載例】シフト記号表!$C$5:$W$46,21,FALSE))</f>
        <v>-</v>
      </c>
      <c r="AD77" s="100">
        <f>IF(AD76="","",VLOOKUP(AD76,【記載例】シフト記号表!$C$5:$W$46,21,FALSE))</f>
        <v>5.0000000000000009</v>
      </c>
      <c r="AE77" s="100">
        <f>IF(AE76="","",VLOOKUP(AE76,【記載例】シフト記号表!$C$5:$W$46,21,FALSE))</f>
        <v>5.9999999999999991</v>
      </c>
      <c r="AF77" s="100" t="str">
        <f>IF(AF76="","",VLOOKUP(AF76,【記載例】シフト記号表!$C$5:$W$46,21,FALSE))</f>
        <v>-</v>
      </c>
      <c r="AG77" s="101">
        <f>IF(AG76="","",VLOOKUP(AG76,【記載例】シフト記号表!$C$5:$W$46,21,FALSE))</f>
        <v>5.0000000000000009</v>
      </c>
      <c r="AH77" s="99">
        <f>IF(AH76="","",VLOOKUP(AH76,【記載例】シフト記号表!$C$5:$W$46,21,FALSE))</f>
        <v>5.0000000000000009</v>
      </c>
      <c r="AI77" s="100" t="str">
        <f>IF(AI76="","",VLOOKUP(AI76,【記載例】シフト記号表!$C$5:$W$46,21,FALSE))</f>
        <v>-</v>
      </c>
      <c r="AJ77" s="100">
        <f>IF(AJ76="","",VLOOKUP(AJ76,【記載例】シフト記号表!$C$5:$W$46,21,FALSE))</f>
        <v>2</v>
      </c>
      <c r="AK77" s="100" t="str">
        <f>IF(AK76="","",VLOOKUP(AK76,【記載例】シフト記号表!$C$5:$W$46,21,FALSE))</f>
        <v>-</v>
      </c>
      <c r="AL77" s="100">
        <f>IF(AL76="","",VLOOKUP(AL76,【記載例】シフト記号表!$C$5:$W$46,21,FALSE))</f>
        <v>5.0000000000000009</v>
      </c>
      <c r="AM77" s="100">
        <f>IF(AM76="","",VLOOKUP(AM76,【記載例】シフト記号表!$C$5:$W$46,21,FALSE))</f>
        <v>5.9999999999999991</v>
      </c>
      <c r="AN77" s="101" t="str">
        <f>IF(AN76="","",VLOOKUP(AN76,【記載例】シフト記号表!$C$5:$W$46,21,FALSE))</f>
        <v>-</v>
      </c>
      <c r="AO77" s="99">
        <f>IF(AO76="","",VLOOKUP(AO76,【記載例】シフト記号表!$C$5:$W$46,21,FALSE))</f>
        <v>5.0000000000000009</v>
      </c>
      <c r="AP77" s="100">
        <f>IF(AP76="","",VLOOKUP(AP76,【記載例】シフト記号表!$C$5:$W$46,21,FALSE))</f>
        <v>5.9999999999999991</v>
      </c>
      <c r="AQ77" s="100" t="str">
        <f>IF(AQ76="","",VLOOKUP(AQ76,【記載例】シフト記号表!$C$5:$W$46,21,FALSE))</f>
        <v>-</v>
      </c>
      <c r="AR77" s="100">
        <f>IF(AR76="","",VLOOKUP(AR76,【記載例】シフト記号表!$C$5:$W$46,21,FALSE))</f>
        <v>2</v>
      </c>
      <c r="AS77" s="100" t="str">
        <f>IF(AS76="","",VLOOKUP(AS76,【記載例】シフト記号表!$C$5:$W$46,21,FALSE))</f>
        <v>-</v>
      </c>
      <c r="AT77" s="100">
        <f>IF(AT76="","",VLOOKUP(AT76,【記載例】シフト記号表!$C$5:$W$46,21,FALSE))</f>
        <v>5.0000000000000009</v>
      </c>
      <c r="AU77" s="101" t="str">
        <f>IF(AU76="","",VLOOKUP(AU76,【記載例】シフト記号表!$C$5:$W$46,21,FALSE))</f>
        <v>-</v>
      </c>
      <c r="AV77" s="99" t="str">
        <f>IF(AV76="","",VLOOKUP(AV76,【記載例】シフト記号表!$C$5:$W$46,21,FALSE))</f>
        <v>-</v>
      </c>
      <c r="AW77" s="100">
        <f>IF(AW76="","",VLOOKUP(AW76,【記載例】シフト記号表!$C$5:$W$46,21,FALSE))</f>
        <v>5.0000000000000009</v>
      </c>
      <c r="AX77" s="100">
        <f>IF(AX76="","",VLOOKUP(AX76,【記載例】シフト記号表!$C$5:$W$46,21,FALSE))</f>
        <v>5.9999999999999991</v>
      </c>
      <c r="AY77" s="100" t="str">
        <f>IF(AY76="","",VLOOKUP(AY76,【記載例】シフト記号表!$C$5:$W$46,21,FALSE))</f>
        <v>-</v>
      </c>
      <c r="AZ77" s="100">
        <f>IF(AZ76="","",VLOOKUP(AZ76,【記載例】シフト記号表!$C$5:$W$46,21,FALSE))</f>
        <v>2</v>
      </c>
      <c r="BA77" s="100" t="str">
        <f>IF(BA76="","",VLOOKUP(BA76,【記載例】シフト記号表!$C$5:$W$46,21,FALSE))</f>
        <v>-</v>
      </c>
      <c r="BB77" s="101">
        <f>IF(BB76="","",VLOOKUP(BB76,【記載例】シフト記号表!$C$5:$W$46,21,FALSE))</f>
        <v>5.0000000000000009</v>
      </c>
      <c r="BC77" s="99" t="str">
        <f>IF(BC76="","",VLOOKUP(BC76,【記載例】シフト記号表!$C$5:$W$46,21,FALSE))</f>
        <v/>
      </c>
      <c r="BD77" s="100" t="str">
        <f>IF(BD76="","",VLOOKUP(BD76,【記載例】シフト記号表!$C$5:$W$46,21,FALSE))</f>
        <v/>
      </c>
      <c r="BE77" s="169" t="str">
        <f>IF(BE76="","",VLOOKUP(BE76,【記載例】シフト記号表!$C$5:$W$46,21,FALSE))</f>
        <v/>
      </c>
      <c r="BF77" s="250">
        <f>IF($BI$3="計画",SUM(AA77:BB77),IF($BI$3="実績",SUM(AA77:BE77),""))</f>
        <v>72</v>
      </c>
      <c r="BG77" s="251"/>
      <c r="BH77" s="252">
        <f>IF($BI$3="計画",BF77/4,IF($BI$3="実績",(BF77/($BI$7/7)),""))</f>
        <v>18</v>
      </c>
      <c r="BI77" s="253"/>
      <c r="BJ77" s="238"/>
      <c r="BK77" s="239"/>
      <c r="BL77" s="239"/>
      <c r="BM77" s="239"/>
      <c r="BN77" s="240"/>
    </row>
    <row r="78" spans="2:66" ht="20.25" customHeight="1" x14ac:dyDescent="0.4">
      <c r="B78" s="102"/>
      <c r="C78" s="265"/>
      <c r="D78" s="269"/>
      <c r="E78" s="267"/>
      <c r="F78" s="268"/>
      <c r="G78" s="254"/>
      <c r="H78" s="255"/>
      <c r="I78" s="263" t="str">
        <f>G77</f>
        <v>介護職員</v>
      </c>
      <c r="J78" s="255"/>
      <c r="K78" s="263" t="str">
        <f>M77</f>
        <v>A</v>
      </c>
      <c r="L78" s="255"/>
      <c r="M78" s="256"/>
      <c r="N78" s="257"/>
      <c r="O78" s="258"/>
      <c r="P78" s="259"/>
      <c r="Q78" s="259"/>
      <c r="R78" s="260"/>
      <c r="S78" s="276"/>
      <c r="T78" s="242"/>
      <c r="U78" s="277"/>
      <c r="V78" s="132" t="s">
        <v>127</v>
      </c>
      <c r="W78" s="129"/>
      <c r="X78" s="129"/>
      <c r="Y78" s="130"/>
      <c r="Z78" s="131"/>
      <c r="AA78" s="107" t="str">
        <f>IF(AA76="","",VLOOKUP(AA76,【記載例】シフト記号表!$C$5:$Y$46,23,FALSE))</f>
        <v>-</v>
      </c>
      <c r="AB78" s="108">
        <f>IF(AB76="","",VLOOKUP(AB76,【記載例】シフト記号表!$C$5:$Y$46,23,FALSE))</f>
        <v>14</v>
      </c>
      <c r="AC78" s="108" t="str">
        <f>IF(AC76="","",VLOOKUP(AC76,【記載例】シフト記号表!$C$5:$Y$46,23,FALSE))</f>
        <v>-</v>
      </c>
      <c r="AD78" s="108">
        <f>IF(AD76="","",VLOOKUP(AD76,【記載例】シフト記号表!$C$5:$Y$46,23,FALSE))</f>
        <v>2.9999999999999991</v>
      </c>
      <c r="AE78" s="108">
        <f>IF(AE76="","",VLOOKUP(AE76,【記載例】シフト記号表!$C$5:$Y$46,23,FALSE))</f>
        <v>1.9999999999999991</v>
      </c>
      <c r="AF78" s="108" t="str">
        <f>IF(AF76="","",VLOOKUP(AF76,【記載例】シフト記号表!$C$5:$Y$46,23,FALSE))</f>
        <v>-</v>
      </c>
      <c r="AG78" s="109">
        <f>IF(AG76="","",VLOOKUP(AG76,【記載例】シフト記号表!$C$5:$Y$46,23,FALSE))</f>
        <v>2.9999999999999991</v>
      </c>
      <c r="AH78" s="107">
        <f>IF(AH76="","",VLOOKUP(AH76,【記載例】シフト記号表!$C$5:$Y$46,23,FALSE))</f>
        <v>2.9999999999999991</v>
      </c>
      <c r="AI78" s="108" t="str">
        <f>IF(AI76="","",VLOOKUP(AI76,【記載例】シフト記号表!$C$5:$Y$46,23,FALSE))</f>
        <v>-</v>
      </c>
      <c r="AJ78" s="108">
        <f>IF(AJ76="","",VLOOKUP(AJ76,【記載例】シフト記号表!$C$5:$Y$46,23,FALSE))</f>
        <v>14</v>
      </c>
      <c r="AK78" s="108" t="str">
        <f>IF(AK76="","",VLOOKUP(AK76,【記載例】シフト記号表!$C$5:$Y$46,23,FALSE))</f>
        <v>-</v>
      </c>
      <c r="AL78" s="108">
        <f>IF(AL76="","",VLOOKUP(AL76,【記載例】シフト記号表!$C$5:$Y$46,23,FALSE))</f>
        <v>2.9999999999999991</v>
      </c>
      <c r="AM78" s="108">
        <f>IF(AM76="","",VLOOKUP(AM76,【記載例】シフト記号表!$C$5:$Y$46,23,FALSE))</f>
        <v>1.9999999999999991</v>
      </c>
      <c r="AN78" s="109" t="str">
        <f>IF(AN76="","",VLOOKUP(AN76,【記載例】シフト記号表!$C$5:$Y$46,23,FALSE))</f>
        <v>-</v>
      </c>
      <c r="AO78" s="107">
        <f>IF(AO76="","",VLOOKUP(AO76,【記載例】シフト記号表!$C$5:$Y$46,23,FALSE))</f>
        <v>2.9999999999999991</v>
      </c>
      <c r="AP78" s="108">
        <f>IF(AP76="","",VLOOKUP(AP76,【記載例】シフト記号表!$C$5:$Y$46,23,FALSE))</f>
        <v>1.9999999999999991</v>
      </c>
      <c r="AQ78" s="108" t="str">
        <f>IF(AQ76="","",VLOOKUP(AQ76,【記載例】シフト記号表!$C$5:$Y$46,23,FALSE))</f>
        <v>-</v>
      </c>
      <c r="AR78" s="108">
        <f>IF(AR76="","",VLOOKUP(AR76,【記載例】シフト記号表!$C$5:$Y$46,23,FALSE))</f>
        <v>14</v>
      </c>
      <c r="AS78" s="108" t="str">
        <f>IF(AS76="","",VLOOKUP(AS76,【記載例】シフト記号表!$C$5:$Y$46,23,FALSE))</f>
        <v>-</v>
      </c>
      <c r="AT78" s="108">
        <f>IF(AT76="","",VLOOKUP(AT76,【記載例】シフト記号表!$C$5:$Y$46,23,FALSE))</f>
        <v>2.9999999999999991</v>
      </c>
      <c r="AU78" s="109" t="str">
        <f>IF(AU76="","",VLOOKUP(AU76,【記載例】シフト記号表!$C$5:$Y$46,23,FALSE))</f>
        <v>-</v>
      </c>
      <c r="AV78" s="107" t="str">
        <f>IF(AV76="","",VLOOKUP(AV76,【記載例】シフト記号表!$C$5:$Y$46,23,FALSE))</f>
        <v>-</v>
      </c>
      <c r="AW78" s="108">
        <f>IF(AW76="","",VLOOKUP(AW76,【記載例】シフト記号表!$C$5:$Y$46,23,FALSE))</f>
        <v>2.9999999999999991</v>
      </c>
      <c r="AX78" s="108">
        <f>IF(AX76="","",VLOOKUP(AX76,【記載例】シフト記号表!$C$5:$Y$46,23,FALSE))</f>
        <v>1.9999999999999991</v>
      </c>
      <c r="AY78" s="108" t="str">
        <f>IF(AY76="","",VLOOKUP(AY76,【記載例】シフト記号表!$C$5:$Y$46,23,FALSE))</f>
        <v>-</v>
      </c>
      <c r="AZ78" s="108">
        <f>IF(AZ76="","",VLOOKUP(AZ76,【記載例】シフト記号表!$C$5:$Y$46,23,FALSE))</f>
        <v>14</v>
      </c>
      <c r="BA78" s="108" t="str">
        <f>IF(BA76="","",VLOOKUP(BA76,【記載例】シフト記号表!$C$5:$Y$46,23,FALSE))</f>
        <v>-</v>
      </c>
      <c r="BB78" s="109">
        <f>IF(BB76="","",VLOOKUP(BB76,【記載例】シフト記号表!$C$5:$Y$46,23,FALSE))</f>
        <v>2.9999999999999991</v>
      </c>
      <c r="BC78" s="107" t="str">
        <f>IF(BC76="","",VLOOKUP(BC76,【記載例】シフト記号表!$C$5:$Y$46,23,FALSE))</f>
        <v/>
      </c>
      <c r="BD78" s="108" t="str">
        <f>IF(BD76="","",VLOOKUP(BD76,【記載例】シフト記号表!$C$5:$Y$46,23,FALSE))</f>
        <v/>
      </c>
      <c r="BE78" s="110" t="str">
        <f>IF(BE76="","",VLOOKUP(BE76,【記載例】シフト記号表!$C$5:$Y$46,23,FALSE))</f>
        <v/>
      </c>
      <c r="BF78" s="261">
        <f>IF($BI$3="計画",SUM(AA78:BB78),IF($BI$3="実績",SUM(AA78:BE78),""))</f>
        <v>88</v>
      </c>
      <c r="BG78" s="262"/>
      <c r="BH78" s="282">
        <f>IF($BI$3="計画",BF78/4,IF($BI$3="実績",(BF78/($BI$7/7)),""))</f>
        <v>22</v>
      </c>
      <c r="BI78" s="283"/>
      <c r="BJ78" s="241"/>
      <c r="BK78" s="242"/>
      <c r="BL78" s="242"/>
      <c r="BM78" s="242"/>
      <c r="BN78" s="243"/>
    </row>
    <row r="79" spans="2:66" ht="20.25" customHeight="1" x14ac:dyDescent="0.4">
      <c r="B79" s="111"/>
      <c r="C79" s="264"/>
      <c r="D79" s="266" t="s">
        <v>184</v>
      </c>
      <c r="E79" s="267"/>
      <c r="F79" s="268"/>
      <c r="G79" s="244"/>
      <c r="H79" s="245"/>
      <c r="I79" s="94"/>
      <c r="J79" s="90"/>
      <c r="K79" s="94"/>
      <c r="L79" s="90"/>
      <c r="M79" s="270"/>
      <c r="N79" s="271"/>
      <c r="O79" s="248"/>
      <c r="P79" s="249"/>
      <c r="Q79" s="249"/>
      <c r="R79" s="245"/>
      <c r="S79" s="272" t="s">
        <v>205</v>
      </c>
      <c r="T79" s="236"/>
      <c r="U79" s="273"/>
      <c r="V79" s="114" t="s">
        <v>18</v>
      </c>
      <c r="W79" s="122"/>
      <c r="X79" s="122"/>
      <c r="Y79" s="123"/>
      <c r="Z79" s="128"/>
      <c r="AA79" s="118" t="s">
        <v>231</v>
      </c>
      <c r="AB79" s="170" t="s">
        <v>43</v>
      </c>
      <c r="AC79" s="170" t="s">
        <v>229</v>
      </c>
      <c r="AD79" s="170" t="s">
        <v>43</v>
      </c>
      <c r="AE79" s="170" t="s">
        <v>231</v>
      </c>
      <c r="AF79" s="170" t="s">
        <v>230</v>
      </c>
      <c r="AG79" s="120" t="s">
        <v>43</v>
      </c>
      <c r="AH79" s="118" t="s">
        <v>230</v>
      </c>
      <c r="AI79" s="170" t="s">
        <v>231</v>
      </c>
      <c r="AJ79" s="170" t="s">
        <v>43</v>
      </c>
      <c r="AK79" s="170" t="s">
        <v>229</v>
      </c>
      <c r="AL79" s="170" t="s">
        <v>43</v>
      </c>
      <c r="AM79" s="170" t="s">
        <v>231</v>
      </c>
      <c r="AN79" s="120" t="s">
        <v>43</v>
      </c>
      <c r="AO79" s="118" t="s">
        <v>230</v>
      </c>
      <c r="AP79" s="170" t="s">
        <v>231</v>
      </c>
      <c r="AQ79" s="170" t="s">
        <v>43</v>
      </c>
      <c r="AR79" s="170" t="s">
        <v>43</v>
      </c>
      <c r="AS79" s="170" t="s">
        <v>229</v>
      </c>
      <c r="AT79" s="170" t="s">
        <v>43</v>
      </c>
      <c r="AU79" s="120" t="s">
        <v>230</v>
      </c>
      <c r="AV79" s="118" t="s">
        <v>230</v>
      </c>
      <c r="AW79" s="170" t="s">
        <v>43</v>
      </c>
      <c r="AX79" s="170" t="s">
        <v>231</v>
      </c>
      <c r="AY79" s="170" t="s">
        <v>230</v>
      </c>
      <c r="AZ79" s="170" t="s">
        <v>43</v>
      </c>
      <c r="BA79" s="170" t="s">
        <v>229</v>
      </c>
      <c r="BB79" s="120" t="s">
        <v>43</v>
      </c>
      <c r="BC79" s="118"/>
      <c r="BD79" s="170"/>
      <c r="BE79" s="171"/>
      <c r="BF79" s="278"/>
      <c r="BG79" s="279"/>
      <c r="BH79" s="280"/>
      <c r="BI79" s="281"/>
      <c r="BJ79" s="235"/>
      <c r="BK79" s="236"/>
      <c r="BL79" s="236"/>
      <c r="BM79" s="236"/>
      <c r="BN79" s="237"/>
    </row>
    <row r="80" spans="2:66" ht="20.25" customHeight="1" x14ac:dyDescent="0.4">
      <c r="B80" s="93">
        <f>B77+1</f>
        <v>21</v>
      </c>
      <c r="C80" s="265"/>
      <c r="D80" s="269"/>
      <c r="E80" s="267"/>
      <c r="F80" s="268"/>
      <c r="G80" s="244" t="s">
        <v>135</v>
      </c>
      <c r="H80" s="245"/>
      <c r="I80" s="94"/>
      <c r="J80" s="90"/>
      <c r="K80" s="94"/>
      <c r="L80" s="90"/>
      <c r="M80" s="246" t="s">
        <v>111</v>
      </c>
      <c r="N80" s="247"/>
      <c r="O80" s="248" t="s">
        <v>112</v>
      </c>
      <c r="P80" s="249"/>
      <c r="Q80" s="249"/>
      <c r="R80" s="245"/>
      <c r="S80" s="274"/>
      <c r="T80" s="239"/>
      <c r="U80" s="275"/>
      <c r="V80" s="95" t="s">
        <v>83</v>
      </c>
      <c r="W80" s="96"/>
      <c r="X80" s="96"/>
      <c r="Y80" s="97"/>
      <c r="Z80" s="98"/>
      <c r="AA80" s="99">
        <f>IF(AA79="","",VLOOKUP(AA79,【記載例】シフト記号表!$C$5:$W$46,21,FALSE))</f>
        <v>5.0000000000000009</v>
      </c>
      <c r="AB80" s="100" t="str">
        <f>IF(AB79="","",VLOOKUP(AB79,【記載例】シフト記号表!$C$5:$W$46,21,FALSE))</f>
        <v>-</v>
      </c>
      <c r="AC80" s="100">
        <f>IF(AC79="","",VLOOKUP(AC79,【記載例】シフト記号表!$C$5:$W$46,21,FALSE))</f>
        <v>2</v>
      </c>
      <c r="AD80" s="100" t="str">
        <f>IF(AD79="","",VLOOKUP(AD79,【記載例】シフト記号表!$C$5:$W$46,21,FALSE))</f>
        <v>-</v>
      </c>
      <c r="AE80" s="100">
        <f>IF(AE79="","",VLOOKUP(AE79,【記載例】シフト記号表!$C$5:$W$46,21,FALSE))</f>
        <v>5.0000000000000009</v>
      </c>
      <c r="AF80" s="100">
        <f>IF(AF79="","",VLOOKUP(AF79,【記載例】シフト記号表!$C$5:$W$46,21,FALSE))</f>
        <v>5.9999999999999991</v>
      </c>
      <c r="AG80" s="101" t="str">
        <f>IF(AG79="","",VLOOKUP(AG79,【記載例】シフト記号表!$C$5:$W$46,21,FALSE))</f>
        <v>-</v>
      </c>
      <c r="AH80" s="99">
        <f>IF(AH79="","",VLOOKUP(AH79,【記載例】シフト記号表!$C$5:$W$46,21,FALSE))</f>
        <v>5.9999999999999991</v>
      </c>
      <c r="AI80" s="100">
        <f>IF(AI79="","",VLOOKUP(AI79,【記載例】シフト記号表!$C$5:$W$46,21,FALSE))</f>
        <v>5.0000000000000009</v>
      </c>
      <c r="AJ80" s="100" t="str">
        <f>IF(AJ79="","",VLOOKUP(AJ79,【記載例】シフト記号表!$C$5:$W$46,21,FALSE))</f>
        <v>-</v>
      </c>
      <c r="AK80" s="100">
        <f>IF(AK79="","",VLOOKUP(AK79,【記載例】シフト記号表!$C$5:$W$46,21,FALSE))</f>
        <v>2</v>
      </c>
      <c r="AL80" s="100" t="str">
        <f>IF(AL79="","",VLOOKUP(AL79,【記載例】シフト記号表!$C$5:$W$46,21,FALSE))</f>
        <v>-</v>
      </c>
      <c r="AM80" s="100">
        <f>IF(AM79="","",VLOOKUP(AM79,【記載例】シフト記号表!$C$5:$W$46,21,FALSE))</f>
        <v>5.0000000000000009</v>
      </c>
      <c r="AN80" s="101" t="str">
        <f>IF(AN79="","",VLOOKUP(AN79,【記載例】シフト記号表!$C$5:$W$46,21,FALSE))</f>
        <v>-</v>
      </c>
      <c r="AO80" s="99">
        <f>IF(AO79="","",VLOOKUP(AO79,【記載例】シフト記号表!$C$5:$W$46,21,FALSE))</f>
        <v>5.9999999999999991</v>
      </c>
      <c r="AP80" s="100">
        <f>IF(AP79="","",VLOOKUP(AP79,【記載例】シフト記号表!$C$5:$W$46,21,FALSE))</f>
        <v>5.0000000000000009</v>
      </c>
      <c r="AQ80" s="100" t="str">
        <f>IF(AQ79="","",VLOOKUP(AQ79,【記載例】シフト記号表!$C$5:$W$46,21,FALSE))</f>
        <v>-</v>
      </c>
      <c r="AR80" s="100" t="str">
        <f>IF(AR79="","",VLOOKUP(AR79,【記載例】シフト記号表!$C$5:$W$46,21,FALSE))</f>
        <v>-</v>
      </c>
      <c r="AS80" s="100">
        <f>IF(AS79="","",VLOOKUP(AS79,【記載例】シフト記号表!$C$5:$W$46,21,FALSE))</f>
        <v>2</v>
      </c>
      <c r="AT80" s="100" t="str">
        <f>IF(AT79="","",VLOOKUP(AT79,【記載例】シフト記号表!$C$5:$W$46,21,FALSE))</f>
        <v>-</v>
      </c>
      <c r="AU80" s="101">
        <f>IF(AU79="","",VLOOKUP(AU79,【記載例】シフト記号表!$C$5:$W$46,21,FALSE))</f>
        <v>5.9999999999999991</v>
      </c>
      <c r="AV80" s="99">
        <f>IF(AV79="","",VLOOKUP(AV79,【記載例】シフト記号表!$C$5:$W$46,21,FALSE))</f>
        <v>5.9999999999999991</v>
      </c>
      <c r="AW80" s="100" t="str">
        <f>IF(AW79="","",VLOOKUP(AW79,【記載例】シフト記号表!$C$5:$W$46,21,FALSE))</f>
        <v>-</v>
      </c>
      <c r="AX80" s="100">
        <f>IF(AX79="","",VLOOKUP(AX79,【記載例】シフト記号表!$C$5:$W$46,21,FALSE))</f>
        <v>5.0000000000000009</v>
      </c>
      <c r="AY80" s="100">
        <f>IF(AY79="","",VLOOKUP(AY79,【記載例】シフト記号表!$C$5:$W$46,21,FALSE))</f>
        <v>5.9999999999999991</v>
      </c>
      <c r="AZ80" s="100" t="str">
        <f>IF(AZ79="","",VLOOKUP(AZ79,【記載例】シフト記号表!$C$5:$W$46,21,FALSE))</f>
        <v>-</v>
      </c>
      <c r="BA80" s="100">
        <f>IF(BA79="","",VLOOKUP(BA79,【記載例】シフト記号表!$C$5:$W$46,21,FALSE))</f>
        <v>2</v>
      </c>
      <c r="BB80" s="101" t="str">
        <f>IF(BB79="","",VLOOKUP(BB79,【記載例】シフト記号表!$C$5:$W$46,21,FALSE))</f>
        <v>-</v>
      </c>
      <c r="BC80" s="99" t="str">
        <f>IF(BC79="","",VLOOKUP(BC79,【記載例】シフト記号表!$C$5:$W$46,21,FALSE))</f>
        <v/>
      </c>
      <c r="BD80" s="100" t="str">
        <f>IF(BD79="","",VLOOKUP(BD79,【記載例】シフト記号表!$C$5:$W$46,21,FALSE))</f>
        <v/>
      </c>
      <c r="BE80" s="169" t="str">
        <f>IF(BE79="","",VLOOKUP(BE79,【記載例】シフト記号表!$C$5:$W$46,21,FALSE))</f>
        <v/>
      </c>
      <c r="BF80" s="250">
        <f>IF($BI$3="計画",SUM(AA80:BB80),IF($BI$3="実績",SUM(AA80:BE80),""))</f>
        <v>74</v>
      </c>
      <c r="BG80" s="251"/>
      <c r="BH80" s="252">
        <f>IF($BI$3="計画",BF80/4,IF($BI$3="実績",(BF80/($BI$7/7)),""))</f>
        <v>18.5</v>
      </c>
      <c r="BI80" s="253"/>
      <c r="BJ80" s="238"/>
      <c r="BK80" s="239"/>
      <c r="BL80" s="239"/>
      <c r="BM80" s="239"/>
      <c r="BN80" s="240"/>
    </row>
    <row r="81" spans="2:66" ht="20.25" customHeight="1" x14ac:dyDescent="0.4">
      <c r="B81" s="102"/>
      <c r="C81" s="265"/>
      <c r="D81" s="269"/>
      <c r="E81" s="267"/>
      <c r="F81" s="268"/>
      <c r="G81" s="254"/>
      <c r="H81" s="255"/>
      <c r="I81" s="263" t="str">
        <f>G80</f>
        <v>介護職員</v>
      </c>
      <c r="J81" s="255"/>
      <c r="K81" s="263" t="str">
        <f>M80</f>
        <v>A</v>
      </c>
      <c r="L81" s="255"/>
      <c r="M81" s="256"/>
      <c r="N81" s="257"/>
      <c r="O81" s="258"/>
      <c r="P81" s="259"/>
      <c r="Q81" s="259"/>
      <c r="R81" s="260"/>
      <c r="S81" s="276"/>
      <c r="T81" s="242"/>
      <c r="U81" s="277"/>
      <c r="V81" s="103" t="s">
        <v>127</v>
      </c>
      <c r="W81" s="129"/>
      <c r="X81" s="129"/>
      <c r="Y81" s="130"/>
      <c r="Z81" s="131"/>
      <c r="AA81" s="107">
        <f>IF(AA79="","",VLOOKUP(AA79,【記載例】シフト記号表!$C$5:$Y$46,23,FALSE))</f>
        <v>2.9999999999999991</v>
      </c>
      <c r="AB81" s="108" t="str">
        <f>IF(AB79="","",VLOOKUP(AB79,【記載例】シフト記号表!$C$5:$Y$46,23,FALSE))</f>
        <v>-</v>
      </c>
      <c r="AC81" s="108">
        <f>IF(AC79="","",VLOOKUP(AC79,【記載例】シフト記号表!$C$5:$Y$46,23,FALSE))</f>
        <v>14</v>
      </c>
      <c r="AD81" s="108" t="str">
        <f>IF(AD79="","",VLOOKUP(AD79,【記載例】シフト記号表!$C$5:$Y$46,23,FALSE))</f>
        <v>-</v>
      </c>
      <c r="AE81" s="108">
        <f>IF(AE79="","",VLOOKUP(AE79,【記載例】シフト記号表!$C$5:$Y$46,23,FALSE))</f>
        <v>2.9999999999999991</v>
      </c>
      <c r="AF81" s="108">
        <f>IF(AF79="","",VLOOKUP(AF79,【記載例】シフト記号表!$C$5:$Y$46,23,FALSE))</f>
        <v>1.9999999999999991</v>
      </c>
      <c r="AG81" s="109" t="str">
        <f>IF(AG79="","",VLOOKUP(AG79,【記載例】シフト記号表!$C$5:$Y$46,23,FALSE))</f>
        <v>-</v>
      </c>
      <c r="AH81" s="107">
        <f>IF(AH79="","",VLOOKUP(AH79,【記載例】シフト記号表!$C$5:$Y$46,23,FALSE))</f>
        <v>1.9999999999999991</v>
      </c>
      <c r="AI81" s="108">
        <f>IF(AI79="","",VLOOKUP(AI79,【記載例】シフト記号表!$C$5:$Y$46,23,FALSE))</f>
        <v>2.9999999999999991</v>
      </c>
      <c r="AJ81" s="108" t="str">
        <f>IF(AJ79="","",VLOOKUP(AJ79,【記載例】シフト記号表!$C$5:$Y$46,23,FALSE))</f>
        <v>-</v>
      </c>
      <c r="AK81" s="108">
        <f>IF(AK79="","",VLOOKUP(AK79,【記載例】シフト記号表!$C$5:$Y$46,23,FALSE))</f>
        <v>14</v>
      </c>
      <c r="AL81" s="108" t="str">
        <f>IF(AL79="","",VLOOKUP(AL79,【記載例】シフト記号表!$C$5:$Y$46,23,FALSE))</f>
        <v>-</v>
      </c>
      <c r="AM81" s="108">
        <f>IF(AM79="","",VLOOKUP(AM79,【記載例】シフト記号表!$C$5:$Y$46,23,FALSE))</f>
        <v>2.9999999999999991</v>
      </c>
      <c r="AN81" s="109" t="str">
        <f>IF(AN79="","",VLOOKUP(AN79,【記載例】シフト記号表!$C$5:$Y$46,23,FALSE))</f>
        <v>-</v>
      </c>
      <c r="AO81" s="107">
        <f>IF(AO79="","",VLOOKUP(AO79,【記載例】シフト記号表!$C$5:$Y$46,23,FALSE))</f>
        <v>1.9999999999999991</v>
      </c>
      <c r="AP81" s="108">
        <f>IF(AP79="","",VLOOKUP(AP79,【記載例】シフト記号表!$C$5:$Y$46,23,FALSE))</f>
        <v>2.9999999999999991</v>
      </c>
      <c r="AQ81" s="108" t="str">
        <f>IF(AQ79="","",VLOOKUP(AQ79,【記載例】シフト記号表!$C$5:$Y$46,23,FALSE))</f>
        <v>-</v>
      </c>
      <c r="AR81" s="108" t="str">
        <f>IF(AR79="","",VLOOKUP(AR79,【記載例】シフト記号表!$C$5:$Y$46,23,FALSE))</f>
        <v>-</v>
      </c>
      <c r="AS81" s="108">
        <f>IF(AS79="","",VLOOKUP(AS79,【記載例】シフト記号表!$C$5:$Y$46,23,FALSE))</f>
        <v>14</v>
      </c>
      <c r="AT81" s="108" t="str">
        <f>IF(AT79="","",VLOOKUP(AT79,【記載例】シフト記号表!$C$5:$Y$46,23,FALSE))</f>
        <v>-</v>
      </c>
      <c r="AU81" s="109">
        <f>IF(AU79="","",VLOOKUP(AU79,【記載例】シフト記号表!$C$5:$Y$46,23,FALSE))</f>
        <v>1.9999999999999991</v>
      </c>
      <c r="AV81" s="107">
        <f>IF(AV79="","",VLOOKUP(AV79,【記載例】シフト記号表!$C$5:$Y$46,23,FALSE))</f>
        <v>1.9999999999999991</v>
      </c>
      <c r="AW81" s="108" t="str">
        <f>IF(AW79="","",VLOOKUP(AW79,【記載例】シフト記号表!$C$5:$Y$46,23,FALSE))</f>
        <v>-</v>
      </c>
      <c r="AX81" s="108">
        <f>IF(AX79="","",VLOOKUP(AX79,【記載例】シフト記号表!$C$5:$Y$46,23,FALSE))</f>
        <v>2.9999999999999991</v>
      </c>
      <c r="AY81" s="108">
        <f>IF(AY79="","",VLOOKUP(AY79,【記載例】シフト記号表!$C$5:$Y$46,23,FALSE))</f>
        <v>1.9999999999999991</v>
      </c>
      <c r="AZ81" s="108" t="str">
        <f>IF(AZ79="","",VLOOKUP(AZ79,【記載例】シフト記号表!$C$5:$Y$46,23,FALSE))</f>
        <v>-</v>
      </c>
      <c r="BA81" s="108">
        <f>IF(BA79="","",VLOOKUP(BA79,【記載例】シフト記号表!$C$5:$Y$46,23,FALSE))</f>
        <v>14</v>
      </c>
      <c r="BB81" s="109" t="str">
        <f>IF(BB79="","",VLOOKUP(BB79,【記載例】シフト記号表!$C$5:$Y$46,23,FALSE))</f>
        <v>-</v>
      </c>
      <c r="BC81" s="107" t="str">
        <f>IF(BC79="","",VLOOKUP(BC79,【記載例】シフト記号表!$C$5:$Y$46,23,FALSE))</f>
        <v/>
      </c>
      <c r="BD81" s="108" t="str">
        <f>IF(BD79="","",VLOOKUP(BD79,【記載例】シフト記号表!$C$5:$Y$46,23,FALSE))</f>
        <v/>
      </c>
      <c r="BE81" s="110" t="str">
        <f>IF(BE79="","",VLOOKUP(BE79,【記載例】シフト記号表!$C$5:$Y$46,23,FALSE))</f>
        <v/>
      </c>
      <c r="BF81" s="261">
        <f>IF($BI$3="計画",SUM(AA81:BB81),IF($BI$3="実績",SUM(AA81:BE81),""))</f>
        <v>86</v>
      </c>
      <c r="BG81" s="262"/>
      <c r="BH81" s="282">
        <f>IF($BI$3="計画",BF81/4,IF($BI$3="実績",(BF81/($BI$7/7)),""))</f>
        <v>21.5</v>
      </c>
      <c r="BI81" s="283"/>
      <c r="BJ81" s="241"/>
      <c r="BK81" s="242"/>
      <c r="BL81" s="242"/>
      <c r="BM81" s="242"/>
      <c r="BN81" s="243"/>
    </row>
    <row r="82" spans="2:66" ht="20.25" customHeight="1" x14ac:dyDescent="0.4">
      <c r="B82" s="111"/>
      <c r="C82" s="264"/>
      <c r="D82" s="266" t="s">
        <v>184</v>
      </c>
      <c r="E82" s="267"/>
      <c r="F82" s="268"/>
      <c r="G82" s="244"/>
      <c r="H82" s="245"/>
      <c r="I82" s="94"/>
      <c r="J82" s="90"/>
      <c r="K82" s="94"/>
      <c r="L82" s="90"/>
      <c r="M82" s="270"/>
      <c r="N82" s="271"/>
      <c r="O82" s="248"/>
      <c r="P82" s="249"/>
      <c r="Q82" s="249"/>
      <c r="R82" s="245"/>
      <c r="S82" s="272" t="s">
        <v>206</v>
      </c>
      <c r="T82" s="236"/>
      <c r="U82" s="273"/>
      <c r="V82" s="114" t="s">
        <v>18</v>
      </c>
      <c r="W82" s="122"/>
      <c r="X82" s="122"/>
      <c r="Y82" s="123"/>
      <c r="Z82" s="128"/>
      <c r="AA82" s="118" t="s">
        <v>230</v>
      </c>
      <c r="AB82" s="170" t="s">
        <v>231</v>
      </c>
      <c r="AC82" s="170" t="s">
        <v>43</v>
      </c>
      <c r="AD82" s="170" t="s">
        <v>229</v>
      </c>
      <c r="AE82" s="170" t="s">
        <v>43</v>
      </c>
      <c r="AF82" s="170" t="s">
        <v>43</v>
      </c>
      <c r="AG82" s="120" t="s">
        <v>230</v>
      </c>
      <c r="AH82" s="118" t="s">
        <v>231</v>
      </c>
      <c r="AI82" s="170" t="s">
        <v>231</v>
      </c>
      <c r="AJ82" s="170" t="s">
        <v>230</v>
      </c>
      <c r="AK82" s="170" t="s">
        <v>43</v>
      </c>
      <c r="AL82" s="170" t="s">
        <v>229</v>
      </c>
      <c r="AM82" s="170" t="s">
        <v>43</v>
      </c>
      <c r="AN82" s="120" t="s">
        <v>43</v>
      </c>
      <c r="AO82" s="118" t="s">
        <v>231</v>
      </c>
      <c r="AP82" s="170" t="s">
        <v>43</v>
      </c>
      <c r="AQ82" s="170" t="s">
        <v>231</v>
      </c>
      <c r="AR82" s="170" t="s">
        <v>231</v>
      </c>
      <c r="AS82" s="170" t="s">
        <v>43</v>
      </c>
      <c r="AT82" s="170" t="s">
        <v>229</v>
      </c>
      <c r="AU82" s="120" t="s">
        <v>43</v>
      </c>
      <c r="AV82" s="118" t="s">
        <v>231</v>
      </c>
      <c r="AW82" s="170" t="s">
        <v>230</v>
      </c>
      <c r="AX82" s="170" t="s">
        <v>43</v>
      </c>
      <c r="AY82" s="170" t="s">
        <v>231</v>
      </c>
      <c r="AZ82" s="170" t="s">
        <v>43</v>
      </c>
      <c r="BA82" s="170" t="s">
        <v>43</v>
      </c>
      <c r="BB82" s="120" t="s">
        <v>229</v>
      </c>
      <c r="BC82" s="118"/>
      <c r="BD82" s="170"/>
      <c r="BE82" s="171"/>
      <c r="BF82" s="278"/>
      <c r="BG82" s="279"/>
      <c r="BH82" s="280"/>
      <c r="BI82" s="281"/>
      <c r="BJ82" s="235"/>
      <c r="BK82" s="236"/>
      <c r="BL82" s="236"/>
      <c r="BM82" s="236"/>
      <c r="BN82" s="237"/>
    </row>
    <row r="83" spans="2:66" ht="20.25" customHeight="1" x14ac:dyDescent="0.4">
      <c r="B83" s="93">
        <f>B80+1</f>
        <v>22</v>
      </c>
      <c r="C83" s="265"/>
      <c r="D83" s="269"/>
      <c r="E83" s="267"/>
      <c r="F83" s="268"/>
      <c r="G83" s="244" t="s">
        <v>135</v>
      </c>
      <c r="H83" s="245"/>
      <c r="I83" s="94"/>
      <c r="J83" s="90"/>
      <c r="K83" s="94"/>
      <c r="L83" s="90"/>
      <c r="M83" s="246" t="s">
        <v>111</v>
      </c>
      <c r="N83" s="247"/>
      <c r="O83" s="248" t="s">
        <v>112</v>
      </c>
      <c r="P83" s="249"/>
      <c r="Q83" s="249"/>
      <c r="R83" s="245"/>
      <c r="S83" s="274"/>
      <c r="T83" s="239"/>
      <c r="U83" s="275"/>
      <c r="V83" s="95" t="s">
        <v>83</v>
      </c>
      <c r="W83" s="96"/>
      <c r="X83" s="96"/>
      <c r="Y83" s="97"/>
      <c r="Z83" s="98"/>
      <c r="AA83" s="99">
        <f>IF(AA82="","",VLOOKUP(AA82,【記載例】シフト記号表!$C$5:$W$46,21,FALSE))</f>
        <v>5.9999999999999991</v>
      </c>
      <c r="AB83" s="100">
        <f>IF(AB82="","",VLOOKUP(AB82,【記載例】シフト記号表!$C$5:$W$46,21,FALSE))</f>
        <v>5.0000000000000009</v>
      </c>
      <c r="AC83" s="100" t="str">
        <f>IF(AC82="","",VLOOKUP(AC82,【記載例】シフト記号表!$C$5:$W$46,21,FALSE))</f>
        <v>-</v>
      </c>
      <c r="AD83" s="100">
        <f>IF(AD82="","",VLOOKUP(AD82,【記載例】シフト記号表!$C$5:$W$46,21,FALSE))</f>
        <v>2</v>
      </c>
      <c r="AE83" s="100" t="str">
        <f>IF(AE82="","",VLOOKUP(AE82,【記載例】シフト記号表!$C$5:$W$46,21,FALSE))</f>
        <v>-</v>
      </c>
      <c r="AF83" s="100" t="str">
        <f>IF(AF82="","",VLOOKUP(AF82,【記載例】シフト記号表!$C$5:$W$46,21,FALSE))</f>
        <v>-</v>
      </c>
      <c r="AG83" s="101">
        <f>IF(AG82="","",VLOOKUP(AG82,【記載例】シフト記号表!$C$5:$W$46,21,FALSE))</f>
        <v>5.9999999999999991</v>
      </c>
      <c r="AH83" s="99">
        <f>IF(AH82="","",VLOOKUP(AH82,【記載例】シフト記号表!$C$5:$W$46,21,FALSE))</f>
        <v>5.0000000000000009</v>
      </c>
      <c r="AI83" s="100">
        <f>IF(AI82="","",VLOOKUP(AI82,【記載例】シフト記号表!$C$5:$W$46,21,FALSE))</f>
        <v>5.0000000000000009</v>
      </c>
      <c r="AJ83" s="100">
        <f>IF(AJ82="","",VLOOKUP(AJ82,【記載例】シフト記号表!$C$5:$W$46,21,FALSE))</f>
        <v>5.9999999999999991</v>
      </c>
      <c r="AK83" s="100" t="str">
        <f>IF(AK82="","",VLOOKUP(AK82,【記載例】シフト記号表!$C$5:$W$46,21,FALSE))</f>
        <v>-</v>
      </c>
      <c r="AL83" s="100">
        <f>IF(AL82="","",VLOOKUP(AL82,【記載例】シフト記号表!$C$5:$W$46,21,FALSE))</f>
        <v>2</v>
      </c>
      <c r="AM83" s="100" t="str">
        <f>IF(AM82="","",VLOOKUP(AM82,【記載例】シフト記号表!$C$5:$W$46,21,FALSE))</f>
        <v>-</v>
      </c>
      <c r="AN83" s="101" t="str">
        <f>IF(AN82="","",VLOOKUP(AN82,【記載例】シフト記号表!$C$5:$W$46,21,FALSE))</f>
        <v>-</v>
      </c>
      <c r="AO83" s="99">
        <f>IF(AO82="","",VLOOKUP(AO82,【記載例】シフト記号表!$C$5:$W$46,21,FALSE))</f>
        <v>5.0000000000000009</v>
      </c>
      <c r="AP83" s="100" t="str">
        <f>IF(AP82="","",VLOOKUP(AP82,【記載例】シフト記号表!$C$5:$W$46,21,FALSE))</f>
        <v>-</v>
      </c>
      <c r="AQ83" s="100">
        <f>IF(AQ82="","",VLOOKUP(AQ82,【記載例】シフト記号表!$C$5:$W$46,21,FALSE))</f>
        <v>5.0000000000000009</v>
      </c>
      <c r="AR83" s="100">
        <f>IF(AR82="","",VLOOKUP(AR82,【記載例】シフト記号表!$C$5:$W$46,21,FALSE))</f>
        <v>5.0000000000000009</v>
      </c>
      <c r="AS83" s="100" t="str">
        <f>IF(AS82="","",VLOOKUP(AS82,【記載例】シフト記号表!$C$5:$W$46,21,FALSE))</f>
        <v>-</v>
      </c>
      <c r="AT83" s="100">
        <f>IF(AT82="","",VLOOKUP(AT82,【記載例】シフト記号表!$C$5:$W$46,21,FALSE))</f>
        <v>2</v>
      </c>
      <c r="AU83" s="101" t="str">
        <f>IF(AU82="","",VLOOKUP(AU82,【記載例】シフト記号表!$C$5:$W$46,21,FALSE))</f>
        <v>-</v>
      </c>
      <c r="AV83" s="99">
        <f>IF(AV82="","",VLOOKUP(AV82,【記載例】シフト記号表!$C$5:$W$46,21,FALSE))</f>
        <v>5.0000000000000009</v>
      </c>
      <c r="AW83" s="100">
        <f>IF(AW82="","",VLOOKUP(AW82,【記載例】シフト記号表!$C$5:$W$46,21,FALSE))</f>
        <v>5.9999999999999991</v>
      </c>
      <c r="AX83" s="100" t="str">
        <f>IF(AX82="","",VLOOKUP(AX82,【記載例】シフト記号表!$C$5:$W$46,21,FALSE))</f>
        <v>-</v>
      </c>
      <c r="AY83" s="100">
        <f>IF(AY82="","",VLOOKUP(AY82,【記載例】シフト記号表!$C$5:$W$46,21,FALSE))</f>
        <v>5.0000000000000009</v>
      </c>
      <c r="AZ83" s="100" t="str">
        <f>IF(AZ82="","",VLOOKUP(AZ82,【記載例】シフト記号表!$C$5:$W$46,21,FALSE))</f>
        <v>-</v>
      </c>
      <c r="BA83" s="100" t="str">
        <f>IF(BA82="","",VLOOKUP(BA82,【記載例】シフト記号表!$C$5:$W$46,21,FALSE))</f>
        <v>-</v>
      </c>
      <c r="BB83" s="101">
        <f>IF(BB82="","",VLOOKUP(BB82,【記載例】シフト記号表!$C$5:$W$46,21,FALSE))</f>
        <v>2</v>
      </c>
      <c r="BC83" s="99" t="str">
        <f>IF(BC82="","",VLOOKUP(BC82,【記載例】シフト記号表!$C$5:$W$46,21,FALSE))</f>
        <v/>
      </c>
      <c r="BD83" s="100" t="str">
        <f>IF(BD82="","",VLOOKUP(BD82,【記載例】シフト記号表!$C$5:$W$46,21,FALSE))</f>
        <v/>
      </c>
      <c r="BE83" s="169" t="str">
        <f>IF(BE82="","",VLOOKUP(BE82,【記載例】シフト記号表!$C$5:$W$46,21,FALSE))</f>
        <v/>
      </c>
      <c r="BF83" s="250">
        <f>IF($BI$3="計画",SUM(AA83:BB83),IF($BI$3="実績",SUM(AA83:BE83),""))</f>
        <v>72</v>
      </c>
      <c r="BG83" s="251"/>
      <c r="BH83" s="252">
        <f>IF($BI$3="計画",BF83/4,IF($BI$3="実績",(BF83/($BI$7/7)),""))</f>
        <v>18</v>
      </c>
      <c r="BI83" s="253"/>
      <c r="BJ83" s="238"/>
      <c r="BK83" s="239"/>
      <c r="BL83" s="239"/>
      <c r="BM83" s="239"/>
      <c r="BN83" s="240"/>
    </row>
    <row r="84" spans="2:66" ht="20.25" customHeight="1" x14ac:dyDescent="0.4">
      <c r="B84" s="102"/>
      <c r="C84" s="265"/>
      <c r="D84" s="269"/>
      <c r="E84" s="267"/>
      <c r="F84" s="268"/>
      <c r="G84" s="254"/>
      <c r="H84" s="255"/>
      <c r="I84" s="263" t="str">
        <f>G83</f>
        <v>介護職員</v>
      </c>
      <c r="J84" s="255"/>
      <c r="K84" s="263" t="str">
        <f>M83</f>
        <v>A</v>
      </c>
      <c r="L84" s="255"/>
      <c r="M84" s="256"/>
      <c r="N84" s="257"/>
      <c r="O84" s="258"/>
      <c r="P84" s="259"/>
      <c r="Q84" s="259"/>
      <c r="R84" s="260"/>
      <c r="S84" s="276"/>
      <c r="T84" s="242"/>
      <c r="U84" s="277"/>
      <c r="V84" s="103" t="s">
        <v>127</v>
      </c>
      <c r="W84" s="129"/>
      <c r="X84" s="129"/>
      <c r="Y84" s="130"/>
      <c r="Z84" s="131"/>
      <c r="AA84" s="107">
        <f>IF(AA82="","",VLOOKUP(AA82,【記載例】シフト記号表!$C$5:$Y$46,23,FALSE))</f>
        <v>1.9999999999999991</v>
      </c>
      <c r="AB84" s="108">
        <f>IF(AB82="","",VLOOKUP(AB82,【記載例】シフト記号表!$C$5:$Y$46,23,FALSE))</f>
        <v>2.9999999999999991</v>
      </c>
      <c r="AC84" s="108" t="str">
        <f>IF(AC82="","",VLOOKUP(AC82,【記載例】シフト記号表!$C$5:$Y$46,23,FALSE))</f>
        <v>-</v>
      </c>
      <c r="AD84" s="108">
        <f>IF(AD82="","",VLOOKUP(AD82,【記載例】シフト記号表!$C$5:$Y$46,23,FALSE))</f>
        <v>14</v>
      </c>
      <c r="AE84" s="108" t="str">
        <f>IF(AE82="","",VLOOKUP(AE82,【記載例】シフト記号表!$C$5:$Y$46,23,FALSE))</f>
        <v>-</v>
      </c>
      <c r="AF84" s="108" t="str">
        <f>IF(AF82="","",VLOOKUP(AF82,【記載例】シフト記号表!$C$5:$Y$46,23,FALSE))</f>
        <v>-</v>
      </c>
      <c r="AG84" s="109">
        <f>IF(AG82="","",VLOOKUP(AG82,【記載例】シフト記号表!$C$5:$Y$46,23,FALSE))</f>
        <v>1.9999999999999991</v>
      </c>
      <c r="AH84" s="107">
        <f>IF(AH82="","",VLOOKUP(AH82,【記載例】シフト記号表!$C$5:$Y$46,23,FALSE))</f>
        <v>2.9999999999999991</v>
      </c>
      <c r="AI84" s="108">
        <f>IF(AI82="","",VLOOKUP(AI82,【記載例】シフト記号表!$C$5:$Y$46,23,FALSE))</f>
        <v>2.9999999999999991</v>
      </c>
      <c r="AJ84" s="108">
        <f>IF(AJ82="","",VLOOKUP(AJ82,【記載例】シフト記号表!$C$5:$Y$46,23,FALSE))</f>
        <v>1.9999999999999991</v>
      </c>
      <c r="AK84" s="108" t="str">
        <f>IF(AK82="","",VLOOKUP(AK82,【記載例】シフト記号表!$C$5:$Y$46,23,FALSE))</f>
        <v>-</v>
      </c>
      <c r="AL84" s="108">
        <f>IF(AL82="","",VLOOKUP(AL82,【記載例】シフト記号表!$C$5:$Y$46,23,FALSE))</f>
        <v>14</v>
      </c>
      <c r="AM84" s="108" t="str">
        <f>IF(AM82="","",VLOOKUP(AM82,【記載例】シフト記号表!$C$5:$Y$46,23,FALSE))</f>
        <v>-</v>
      </c>
      <c r="AN84" s="109" t="str">
        <f>IF(AN82="","",VLOOKUP(AN82,【記載例】シフト記号表!$C$5:$Y$46,23,FALSE))</f>
        <v>-</v>
      </c>
      <c r="AO84" s="107">
        <f>IF(AO82="","",VLOOKUP(AO82,【記載例】シフト記号表!$C$5:$Y$46,23,FALSE))</f>
        <v>2.9999999999999991</v>
      </c>
      <c r="AP84" s="108" t="str">
        <f>IF(AP82="","",VLOOKUP(AP82,【記載例】シフト記号表!$C$5:$Y$46,23,FALSE))</f>
        <v>-</v>
      </c>
      <c r="AQ84" s="108">
        <f>IF(AQ82="","",VLOOKUP(AQ82,【記載例】シフト記号表!$C$5:$Y$46,23,FALSE))</f>
        <v>2.9999999999999991</v>
      </c>
      <c r="AR84" s="108">
        <f>IF(AR82="","",VLOOKUP(AR82,【記載例】シフト記号表!$C$5:$Y$46,23,FALSE))</f>
        <v>2.9999999999999991</v>
      </c>
      <c r="AS84" s="108" t="str">
        <f>IF(AS82="","",VLOOKUP(AS82,【記載例】シフト記号表!$C$5:$Y$46,23,FALSE))</f>
        <v>-</v>
      </c>
      <c r="AT84" s="108">
        <f>IF(AT82="","",VLOOKUP(AT82,【記載例】シフト記号表!$C$5:$Y$46,23,FALSE))</f>
        <v>14</v>
      </c>
      <c r="AU84" s="109" t="str">
        <f>IF(AU82="","",VLOOKUP(AU82,【記載例】シフト記号表!$C$5:$Y$46,23,FALSE))</f>
        <v>-</v>
      </c>
      <c r="AV84" s="107">
        <f>IF(AV82="","",VLOOKUP(AV82,【記載例】シフト記号表!$C$5:$Y$46,23,FALSE))</f>
        <v>2.9999999999999991</v>
      </c>
      <c r="AW84" s="108">
        <f>IF(AW82="","",VLOOKUP(AW82,【記載例】シフト記号表!$C$5:$Y$46,23,FALSE))</f>
        <v>1.9999999999999991</v>
      </c>
      <c r="AX84" s="108" t="str">
        <f>IF(AX82="","",VLOOKUP(AX82,【記載例】シフト記号表!$C$5:$Y$46,23,FALSE))</f>
        <v>-</v>
      </c>
      <c r="AY84" s="108">
        <f>IF(AY82="","",VLOOKUP(AY82,【記載例】シフト記号表!$C$5:$Y$46,23,FALSE))</f>
        <v>2.9999999999999991</v>
      </c>
      <c r="AZ84" s="108" t="str">
        <f>IF(AZ82="","",VLOOKUP(AZ82,【記載例】シフト記号表!$C$5:$Y$46,23,FALSE))</f>
        <v>-</v>
      </c>
      <c r="BA84" s="108" t="str">
        <f>IF(BA82="","",VLOOKUP(BA82,【記載例】シフト記号表!$C$5:$Y$46,23,FALSE))</f>
        <v>-</v>
      </c>
      <c r="BB84" s="109">
        <f>IF(BB82="","",VLOOKUP(BB82,【記載例】シフト記号表!$C$5:$Y$46,23,FALSE))</f>
        <v>14</v>
      </c>
      <c r="BC84" s="107" t="str">
        <f>IF(BC82="","",VLOOKUP(BC82,【記載例】シフト記号表!$C$5:$Y$46,23,FALSE))</f>
        <v/>
      </c>
      <c r="BD84" s="108" t="str">
        <f>IF(BD82="","",VLOOKUP(BD82,【記載例】シフト記号表!$C$5:$Y$46,23,FALSE))</f>
        <v/>
      </c>
      <c r="BE84" s="110" t="str">
        <f>IF(BE82="","",VLOOKUP(BE82,【記載例】シフト記号表!$C$5:$Y$46,23,FALSE))</f>
        <v/>
      </c>
      <c r="BF84" s="261">
        <f>IF($BI$3="計画",SUM(AA84:BB84),IF($BI$3="実績",SUM(AA84:BE84),""))</f>
        <v>88</v>
      </c>
      <c r="BG84" s="262"/>
      <c r="BH84" s="282">
        <f>IF($BI$3="計画",BF84/4,IF($BI$3="実績",(BF84/($BI$7/7)),""))</f>
        <v>22</v>
      </c>
      <c r="BI84" s="283"/>
      <c r="BJ84" s="241"/>
      <c r="BK84" s="242"/>
      <c r="BL84" s="242"/>
      <c r="BM84" s="242"/>
      <c r="BN84" s="243"/>
    </row>
    <row r="85" spans="2:66" ht="20.25" customHeight="1" x14ac:dyDescent="0.4">
      <c r="B85" s="111"/>
      <c r="C85" s="264"/>
      <c r="D85" s="266" t="s">
        <v>184</v>
      </c>
      <c r="E85" s="267"/>
      <c r="F85" s="268"/>
      <c r="G85" s="244"/>
      <c r="H85" s="245"/>
      <c r="I85" s="94"/>
      <c r="J85" s="90"/>
      <c r="K85" s="94"/>
      <c r="L85" s="90"/>
      <c r="M85" s="270"/>
      <c r="N85" s="271"/>
      <c r="O85" s="248"/>
      <c r="P85" s="249"/>
      <c r="Q85" s="249"/>
      <c r="R85" s="245"/>
      <c r="S85" s="272" t="s">
        <v>207</v>
      </c>
      <c r="T85" s="236"/>
      <c r="U85" s="273"/>
      <c r="V85" s="114" t="s">
        <v>18</v>
      </c>
      <c r="W85" s="122"/>
      <c r="X85" s="122"/>
      <c r="Y85" s="123"/>
      <c r="Z85" s="128"/>
      <c r="AA85" s="118" t="s">
        <v>43</v>
      </c>
      <c r="AB85" s="170" t="s">
        <v>230</v>
      </c>
      <c r="AC85" s="170" t="s">
        <v>231</v>
      </c>
      <c r="AD85" s="170" t="s">
        <v>43</v>
      </c>
      <c r="AE85" s="170" t="s">
        <v>231</v>
      </c>
      <c r="AF85" s="170" t="s">
        <v>231</v>
      </c>
      <c r="AG85" s="120" t="s">
        <v>43</v>
      </c>
      <c r="AH85" s="118" t="s">
        <v>43</v>
      </c>
      <c r="AI85" s="170" t="s">
        <v>230</v>
      </c>
      <c r="AJ85" s="170" t="s">
        <v>231</v>
      </c>
      <c r="AK85" s="170" t="s">
        <v>231</v>
      </c>
      <c r="AL85" s="170" t="s">
        <v>43</v>
      </c>
      <c r="AM85" s="170" t="s">
        <v>43</v>
      </c>
      <c r="AN85" s="120" t="s">
        <v>230</v>
      </c>
      <c r="AO85" s="118" t="s">
        <v>43</v>
      </c>
      <c r="AP85" s="170" t="s">
        <v>43</v>
      </c>
      <c r="AQ85" s="170" t="s">
        <v>230</v>
      </c>
      <c r="AR85" s="170" t="s">
        <v>230</v>
      </c>
      <c r="AS85" s="170" t="s">
        <v>231</v>
      </c>
      <c r="AT85" s="170" t="s">
        <v>43</v>
      </c>
      <c r="AU85" s="120" t="s">
        <v>231</v>
      </c>
      <c r="AV85" s="118" t="s">
        <v>43</v>
      </c>
      <c r="AW85" s="170" t="s">
        <v>231</v>
      </c>
      <c r="AX85" s="170" t="s">
        <v>231</v>
      </c>
      <c r="AY85" s="170" t="s">
        <v>43</v>
      </c>
      <c r="AZ85" s="170" t="s">
        <v>231</v>
      </c>
      <c r="BA85" s="170" t="s">
        <v>230</v>
      </c>
      <c r="BB85" s="120" t="s">
        <v>43</v>
      </c>
      <c r="BC85" s="118"/>
      <c r="BD85" s="170"/>
      <c r="BE85" s="171"/>
      <c r="BF85" s="278"/>
      <c r="BG85" s="279"/>
      <c r="BH85" s="280"/>
      <c r="BI85" s="281"/>
      <c r="BJ85" s="235"/>
      <c r="BK85" s="236"/>
      <c r="BL85" s="236"/>
      <c r="BM85" s="236"/>
      <c r="BN85" s="237"/>
    </row>
    <row r="86" spans="2:66" ht="20.25" customHeight="1" x14ac:dyDescent="0.4">
      <c r="B86" s="93">
        <f>B83+1</f>
        <v>23</v>
      </c>
      <c r="C86" s="265"/>
      <c r="D86" s="269"/>
      <c r="E86" s="267"/>
      <c r="F86" s="268"/>
      <c r="G86" s="244" t="s">
        <v>135</v>
      </c>
      <c r="H86" s="245"/>
      <c r="I86" s="94"/>
      <c r="J86" s="90"/>
      <c r="K86" s="94"/>
      <c r="L86" s="90"/>
      <c r="M86" s="246" t="s">
        <v>126</v>
      </c>
      <c r="N86" s="247"/>
      <c r="O86" s="248" t="s">
        <v>112</v>
      </c>
      <c r="P86" s="249"/>
      <c r="Q86" s="249"/>
      <c r="R86" s="245"/>
      <c r="S86" s="274"/>
      <c r="T86" s="239"/>
      <c r="U86" s="275"/>
      <c r="V86" s="95" t="s">
        <v>83</v>
      </c>
      <c r="W86" s="96"/>
      <c r="X86" s="96"/>
      <c r="Y86" s="97"/>
      <c r="Z86" s="98"/>
      <c r="AA86" s="99" t="str">
        <f>IF(AA85="","",VLOOKUP(AA85,【記載例】シフト記号表!$C$5:$W$46,21,FALSE))</f>
        <v>-</v>
      </c>
      <c r="AB86" s="100">
        <f>IF(AB85="","",VLOOKUP(AB85,【記載例】シフト記号表!$C$5:$W$46,21,FALSE))</f>
        <v>5.9999999999999991</v>
      </c>
      <c r="AC86" s="100">
        <f>IF(AC85="","",VLOOKUP(AC85,【記載例】シフト記号表!$C$5:$W$46,21,FALSE))</f>
        <v>5.0000000000000009</v>
      </c>
      <c r="AD86" s="100" t="str">
        <f>IF(AD85="","",VLOOKUP(AD85,【記載例】シフト記号表!$C$5:$W$46,21,FALSE))</f>
        <v>-</v>
      </c>
      <c r="AE86" s="100">
        <f>IF(AE85="","",VLOOKUP(AE85,【記載例】シフト記号表!$C$5:$W$46,21,FALSE))</f>
        <v>5.0000000000000009</v>
      </c>
      <c r="AF86" s="100">
        <f>IF(AF85="","",VLOOKUP(AF85,【記載例】シフト記号表!$C$5:$W$46,21,FALSE))</f>
        <v>5.0000000000000009</v>
      </c>
      <c r="AG86" s="101" t="str">
        <f>IF(AG85="","",VLOOKUP(AG85,【記載例】シフト記号表!$C$5:$W$46,21,FALSE))</f>
        <v>-</v>
      </c>
      <c r="AH86" s="99" t="str">
        <f>IF(AH85="","",VLOOKUP(AH85,【記載例】シフト記号表!$C$5:$W$46,21,FALSE))</f>
        <v>-</v>
      </c>
      <c r="AI86" s="100">
        <f>IF(AI85="","",VLOOKUP(AI85,【記載例】シフト記号表!$C$5:$W$46,21,FALSE))</f>
        <v>5.9999999999999991</v>
      </c>
      <c r="AJ86" s="100">
        <f>IF(AJ85="","",VLOOKUP(AJ85,【記載例】シフト記号表!$C$5:$W$46,21,FALSE))</f>
        <v>5.0000000000000009</v>
      </c>
      <c r="AK86" s="100">
        <f>IF(AK85="","",VLOOKUP(AK85,【記載例】シフト記号表!$C$5:$W$46,21,FALSE))</f>
        <v>5.0000000000000009</v>
      </c>
      <c r="AL86" s="100" t="str">
        <f>IF(AL85="","",VLOOKUP(AL85,【記載例】シフト記号表!$C$5:$W$46,21,FALSE))</f>
        <v>-</v>
      </c>
      <c r="AM86" s="100" t="str">
        <f>IF(AM85="","",VLOOKUP(AM85,【記載例】シフト記号表!$C$5:$W$46,21,FALSE))</f>
        <v>-</v>
      </c>
      <c r="AN86" s="101">
        <f>IF(AN85="","",VLOOKUP(AN85,【記載例】シフト記号表!$C$5:$W$46,21,FALSE))</f>
        <v>5.9999999999999991</v>
      </c>
      <c r="AO86" s="99" t="str">
        <f>IF(AO85="","",VLOOKUP(AO85,【記載例】シフト記号表!$C$5:$W$46,21,FALSE))</f>
        <v>-</v>
      </c>
      <c r="AP86" s="100" t="str">
        <f>IF(AP85="","",VLOOKUP(AP85,【記載例】シフト記号表!$C$5:$W$46,21,FALSE))</f>
        <v>-</v>
      </c>
      <c r="AQ86" s="100">
        <f>IF(AQ85="","",VLOOKUP(AQ85,【記載例】シフト記号表!$C$5:$W$46,21,FALSE))</f>
        <v>5.9999999999999991</v>
      </c>
      <c r="AR86" s="100">
        <f>IF(AR85="","",VLOOKUP(AR85,【記載例】シフト記号表!$C$5:$W$46,21,FALSE))</f>
        <v>5.9999999999999991</v>
      </c>
      <c r="AS86" s="100">
        <f>IF(AS85="","",VLOOKUP(AS85,【記載例】シフト記号表!$C$5:$W$46,21,FALSE))</f>
        <v>5.0000000000000009</v>
      </c>
      <c r="AT86" s="100" t="str">
        <f>IF(AT85="","",VLOOKUP(AT85,【記載例】シフト記号表!$C$5:$W$46,21,FALSE))</f>
        <v>-</v>
      </c>
      <c r="AU86" s="101">
        <f>IF(AU85="","",VLOOKUP(AU85,【記載例】シフト記号表!$C$5:$W$46,21,FALSE))</f>
        <v>5.0000000000000009</v>
      </c>
      <c r="AV86" s="99" t="str">
        <f>IF(AV85="","",VLOOKUP(AV85,【記載例】シフト記号表!$C$5:$W$46,21,FALSE))</f>
        <v>-</v>
      </c>
      <c r="AW86" s="100">
        <f>IF(AW85="","",VLOOKUP(AW85,【記載例】シフト記号表!$C$5:$W$46,21,FALSE))</f>
        <v>5.0000000000000009</v>
      </c>
      <c r="AX86" s="100">
        <f>IF(AX85="","",VLOOKUP(AX85,【記載例】シフト記号表!$C$5:$W$46,21,FALSE))</f>
        <v>5.0000000000000009</v>
      </c>
      <c r="AY86" s="100" t="str">
        <f>IF(AY85="","",VLOOKUP(AY85,【記載例】シフト記号表!$C$5:$W$46,21,FALSE))</f>
        <v>-</v>
      </c>
      <c r="AZ86" s="100">
        <f>IF(AZ85="","",VLOOKUP(AZ85,【記載例】シフト記号表!$C$5:$W$46,21,FALSE))</f>
        <v>5.0000000000000009</v>
      </c>
      <c r="BA86" s="100">
        <f>IF(BA85="","",VLOOKUP(BA85,【記載例】シフト記号表!$C$5:$W$46,21,FALSE))</f>
        <v>5.9999999999999991</v>
      </c>
      <c r="BB86" s="101" t="str">
        <f>IF(BB85="","",VLOOKUP(BB85,【記載例】シフト記号表!$C$5:$W$46,21,FALSE))</f>
        <v>-</v>
      </c>
      <c r="BC86" s="99" t="str">
        <f>IF(BC85="","",VLOOKUP(BC85,【記載例】シフト記号表!$C$5:$W$46,21,FALSE))</f>
        <v/>
      </c>
      <c r="BD86" s="100" t="str">
        <f>IF(BD85="","",VLOOKUP(BD85,【記載例】シフト記号表!$C$5:$W$46,21,FALSE))</f>
        <v/>
      </c>
      <c r="BE86" s="169" t="str">
        <f>IF(BE85="","",VLOOKUP(BE85,【記載例】シフト記号表!$C$5:$W$46,21,FALSE))</f>
        <v/>
      </c>
      <c r="BF86" s="250">
        <f>IF($BI$3="計画",SUM(AA86:BB86),IF($BI$3="実績",SUM(AA86:BE86),""))</f>
        <v>86</v>
      </c>
      <c r="BG86" s="251"/>
      <c r="BH86" s="252">
        <f>IF($BI$3="計画",BF86/4,IF($BI$3="実績",(BF86/($BI$7/7)),""))</f>
        <v>21.5</v>
      </c>
      <c r="BI86" s="253"/>
      <c r="BJ86" s="238"/>
      <c r="BK86" s="239"/>
      <c r="BL86" s="239"/>
      <c r="BM86" s="239"/>
      <c r="BN86" s="240"/>
    </row>
    <row r="87" spans="2:66" ht="20.25" customHeight="1" x14ac:dyDescent="0.4">
      <c r="B87" s="102"/>
      <c r="C87" s="265"/>
      <c r="D87" s="269"/>
      <c r="E87" s="267"/>
      <c r="F87" s="268"/>
      <c r="G87" s="254"/>
      <c r="H87" s="255"/>
      <c r="I87" s="263" t="str">
        <f>G86</f>
        <v>介護職員</v>
      </c>
      <c r="J87" s="255"/>
      <c r="K87" s="263" t="str">
        <f>M86</f>
        <v>C</v>
      </c>
      <c r="L87" s="255"/>
      <c r="M87" s="256"/>
      <c r="N87" s="257"/>
      <c r="O87" s="258"/>
      <c r="P87" s="259"/>
      <c r="Q87" s="259"/>
      <c r="R87" s="260"/>
      <c r="S87" s="276"/>
      <c r="T87" s="242"/>
      <c r="U87" s="277"/>
      <c r="V87" s="103" t="s">
        <v>127</v>
      </c>
      <c r="W87" s="129"/>
      <c r="X87" s="129"/>
      <c r="Y87" s="130"/>
      <c r="Z87" s="131"/>
      <c r="AA87" s="107" t="str">
        <f>IF(AA85="","",VLOOKUP(AA85,【記載例】シフト記号表!$C$5:$Y$46,23,FALSE))</f>
        <v>-</v>
      </c>
      <c r="AB87" s="108">
        <f>IF(AB85="","",VLOOKUP(AB85,【記載例】シフト記号表!$C$5:$Y$46,23,FALSE))</f>
        <v>1.9999999999999991</v>
      </c>
      <c r="AC87" s="108">
        <f>IF(AC85="","",VLOOKUP(AC85,【記載例】シフト記号表!$C$5:$Y$46,23,FALSE))</f>
        <v>2.9999999999999991</v>
      </c>
      <c r="AD87" s="108" t="str">
        <f>IF(AD85="","",VLOOKUP(AD85,【記載例】シフト記号表!$C$5:$Y$46,23,FALSE))</f>
        <v>-</v>
      </c>
      <c r="AE87" s="108">
        <f>IF(AE85="","",VLOOKUP(AE85,【記載例】シフト記号表!$C$5:$Y$46,23,FALSE))</f>
        <v>2.9999999999999991</v>
      </c>
      <c r="AF87" s="108">
        <f>IF(AF85="","",VLOOKUP(AF85,【記載例】シフト記号表!$C$5:$Y$46,23,FALSE))</f>
        <v>2.9999999999999991</v>
      </c>
      <c r="AG87" s="109" t="str">
        <f>IF(AG85="","",VLOOKUP(AG85,【記載例】シフト記号表!$C$5:$Y$46,23,FALSE))</f>
        <v>-</v>
      </c>
      <c r="AH87" s="107" t="str">
        <f>IF(AH85="","",VLOOKUP(AH85,【記載例】シフト記号表!$C$5:$Y$46,23,FALSE))</f>
        <v>-</v>
      </c>
      <c r="AI87" s="108">
        <f>IF(AI85="","",VLOOKUP(AI85,【記載例】シフト記号表!$C$5:$Y$46,23,FALSE))</f>
        <v>1.9999999999999991</v>
      </c>
      <c r="AJ87" s="108">
        <f>IF(AJ85="","",VLOOKUP(AJ85,【記載例】シフト記号表!$C$5:$Y$46,23,FALSE))</f>
        <v>2.9999999999999991</v>
      </c>
      <c r="AK87" s="108">
        <f>IF(AK85="","",VLOOKUP(AK85,【記載例】シフト記号表!$C$5:$Y$46,23,FALSE))</f>
        <v>2.9999999999999991</v>
      </c>
      <c r="AL87" s="108" t="str">
        <f>IF(AL85="","",VLOOKUP(AL85,【記載例】シフト記号表!$C$5:$Y$46,23,FALSE))</f>
        <v>-</v>
      </c>
      <c r="AM87" s="108" t="str">
        <f>IF(AM85="","",VLOOKUP(AM85,【記載例】シフト記号表!$C$5:$Y$46,23,FALSE))</f>
        <v>-</v>
      </c>
      <c r="AN87" s="109">
        <f>IF(AN85="","",VLOOKUP(AN85,【記載例】シフト記号表!$C$5:$Y$46,23,FALSE))</f>
        <v>1.9999999999999991</v>
      </c>
      <c r="AO87" s="107" t="str">
        <f>IF(AO85="","",VLOOKUP(AO85,【記載例】シフト記号表!$C$5:$Y$46,23,FALSE))</f>
        <v>-</v>
      </c>
      <c r="AP87" s="108" t="str">
        <f>IF(AP85="","",VLOOKUP(AP85,【記載例】シフト記号表!$C$5:$Y$46,23,FALSE))</f>
        <v>-</v>
      </c>
      <c r="AQ87" s="108">
        <f>IF(AQ85="","",VLOOKUP(AQ85,【記載例】シフト記号表!$C$5:$Y$46,23,FALSE))</f>
        <v>1.9999999999999991</v>
      </c>
      <c r="AR87" s="108">
        <f>IF(AR85="","",VLOOKUP(AR85,【記載例】シフト記号表!$C$5:$Y$46,23,FALSE))</f>
        <v>1.9999999999999991</v>
      </c>
      <c r="AS87" s="108">
        <f>IF(AS85="","",VLOOKUP(AS85,【記載例】シフト記号表!$C$5:$Y$46,23,FALSE))</f>
        <v>2.9999999999999991</v>
      </c>
      <c r="AT87" s="108" t="str">
        <f>IF(AT85="","",VLOOKUP(AT85,【記載例】シフト記号表!$C$5:$Y$46,23,FALSE))</f>
        <v>-</v>
      </c>
      <c r="AU87" s="109">
        <f>IF(AU85="","",VLOOKUP(AU85,【記載例】シフト記号表!$C$5:$Y$46,23,FALSE))</f>
        <v>2.9999999999999991</v>
      </c>
      <c r="AV87" s="107" t="str">
        <f>IF(AV85="","",VLOOKUP(AV85,【記載例】シフト記号表!$C$5:$Y$46,23,FALSE))</f>
        <v>-</v>
      </c>
      <c r="AW87" s="108">
        <f>IF(AW85="","",VLOOKUP(AW85,【記載例】シフト記号表!$C$5:$Y$46,23,FALSE))</f>
        <v>2.9999999999999991</v>
      </c>
      <c r="AX87" s="108">
        <f>IF(AX85="","",VLOOKUP(AX85,【記載例】シフト記号表!$C$5:$Y$46,23,FALSE))</f>
        <v>2.9999999999999991</v>
      </c>
      <c r="AY87" s="108" t="str">
        <f>IF(AY85="","",VLOOKUP(AY85,【記載例】シフト記号表!$C$5:$Y$46,23,FALSE))</f>
        <v>-</v>
      </c>
      <c r="AZ87" s="108">
        <f>IF(AZ85="","",VLOOKUP(AZ85,【記載例】シフト記号表!$C$5:$Y$46,23,FALSE))</f>
        <v>2.9999999999999991</v>
      </c>
      <c r="BA87" s="108">
        <f>IF(BA85="","",VLOOKUP(BA85,【記載例】シフト記号表!$C$5:$Y$46,23,FALSE))</f>
        <v>1.9999999999999991</v>
      </c>
      <c r="BB87" s="109" t="str">
        <f>IF(BB85="","",VLOOKUP(BB85,【記載例】シフト記号表!$C$5:$Y$46,23,FALSE))</f>
        <v>-</v>
      </c>
      <c r="BC87" s="107" t="str">
        <f>IF(BC85="","",VLOOKUP(BC85,【記載例】シフト記号表!$C$5:$Y$46,23,FALSE))</f>
        <v/>
      </c>
      <c r="BD87" s="108" t="str">
        <f>IF(BD85="","",VLOOKUP(BD85,【記載例】シフト記号表!$C$5:$Y$46,23,FALSE))</f>
        <v/>
      </c>
      <c r="BE87" s="110" t="str">
        <f>IF(BE85="","",VLOOKUP(BE85,【記載例】シフト記号表!$C$5:$Y$46,23,FALSE))</f>
        <v/>
      </c>
      <c r="BF87" s="261">
        <f>IF($BI$3="計画",SUM(AA87:BB87),IF($BI$3="実績",SUM(AA87:BE87),""))</f>
        <v>41.999999999999993</v>
      </c>
      <c r="BG87" s="262"/>
      <c r="BH87" s="282">
        <f>IF($BI$3="計画",BF87/4,IF($BI$3="実績",(BF87/($BI$7/7)),""))</f>
        <v>10.499999999999998</v>
      </c>
      <c r="BI87" s="283"/>
      <c r="BJ87" s="241"/>
      <c r="BK87" s="242"/>
      <c r="BL87" s="242"/>
      <c r="BM87" s="242"/>
      <c r="BN87" s="243"/>
    </row>
    <row r="88" spans="2:66" ht="20.25" customHeight="1" x14ac:dyDescent="0.4">
      <c r="B88" s="111"/>
      <c r="C88" s="264" t="s">
        <v>183</v>
      </c>
      <c r="D88" s="266" t="s">
        <v>185</v>
      </c>
      <c r="E88" s="267"/>
      <c r="F88" s="268"/>
      <c r="G88" s="244"/>
      <c r="H88" s="245"/>
      <c r="I88" s="94"/>
      <c r="J88" s="90"/>
      <c r="K88" s="94"/>
      <c r="L88" s="90"/>
      <c r="M88" s="270"/>
      <c r="N88" s="271"/>
      <c r="O88" s="248"/>
      <c r="P88" s="249"/>
      <c r="Q88" s="249"/>
      <c r="R88" s="245"/>
      <c r="S88" s="272" t="s">
        <v>208</v>
      </c>
      <c r="T88" s="236"/>
      <c r="U88" s="273"/>
      <c r="V88" s="114" t="s">
        <v>18</v>
      </c>
      <c r="W88" s="122"/>
      <c r="X88" s="122"/>
      <c r="Y88" s="123"/>
      <c r="Z88" s="128"/>
      <c r="AA88" s="118" t="s">
        <v>231</v>
      </c>
      <c r="AB88" s="170" t="s">
        <v>231</v>
      </c>
      <c r="AC88" s="170" t="s">
        <v>43</v>
      </c>
      <c r="AD88" s="170" t="s">
        <v>43</v>
      </c>
      <c r="AE88" s="170" t="s">
        <v>229</v>
      </c>
      <c r="AF88" s="170" t="s">
        <v>43</v>
      </c>
      <c r="AG88" s="120" t="s">
        <v>230</v>
      </c>
      <c r="AH88" s="118" t="s">
        <v>230</v>
      </c>
      <c r="AI88" s="170" t="s">
        <v>43</v>
      </c>
      <c r="AJ88" s="170" t="s">
        <v>231</v>
      </c>
      <c r="AK88" s="170" t="s">
        <v>231</v>
      </c>
      <c r="AL88" s="170" t="s">
        <v>43</v>
      </c>
      <c r="AM88" s="170" t="s">
        <v>229</v>
      </c>
      <c r="AN88" s="120" t="s">
        <v>43</v>
      </c>
      <c r="AO88" s="118" t="s">
        <v>230</v>
      </c>
      <c r="AP88" s="170" t="s">
        <v>230</v>
      </c>
      <c r="AQ88" s="170" t="s">
        <v>43</v>
      </c>
      <c r="AR88" s="170" t="s">
        <v>231</v>
      </c>
      <c r="AS88" s="170" t="s">
        <v>43</v>
      </c>
      <c r="AT88" s="170" t="s">
        <v>43</v>
      </c>
      <c r="AU88" s="120" t="s">
        <v>229</v>
      </c>
      <c r="AV88" s="118" t="s">
        <v>43</v>
      </c>
      <c r="AW88" s="170" t="s">
        <v>230</v>
      </c>
      <c r="AX88" s="170" t="s">
        <v>230</v>
      </c>
      <c r="AY88" s="170" t="s">
        <v>43</v>
      </c>
      <c r="AZ88" s="170" t="s">
        <v>230</v>
      </c>
      <c r="BA88" s="170" t="s">
        <v>231</v>
      </c>
      <c r="BB88" s="120" t="s">
        <v>231</v>
      </c>
      <c r="BC88" s="118"/>
      <c r="BD88" s="170"/>
      <c r="BE88" s="171"/>
      <c r="BF88" s="278"/>
      <c r="BG88" s="279"/>
      <c r="BH88" s="280"/>
      <c r="BI88" s="281"/>
      <c r="BJ88" s="235"/>
      <c r="BK88" s="236"/>
      <c r="BL88" s="236"/>
      <c r="BM88" s="236"/>
      <c r="BN88" s="237"/>
    </row>
    <row r="89" spans="2:66" ht="20.25" customHeight="1" x14ac:dyDescent="0.4">
      <c r="B89" s="93">
        <f>B86+1</f>
        <v>24</v>
      </c>
      <c r="C89" s="265"/>
      <c r="D89" s="269"/>
      <c r="E89" s="267"/>
      <c r="F89" s="268"/>
      <c r="G89" s="244" t="s">
        <v>135</v>
      </c>
      <c r="H89" s="245"/>
      <c r="I89" s="94"/>
      <c r="J89" s="90"/>
      <c r="K89" s="94"/>
      <c r="L89" s="90"/>
      <c r="M89" s="246" t="s">
        <v>111</v>
      </c>
      <c r="N89" s="247"/>
      <c r="O89" s="248" t="s">
        <v>19</v>
      </c>
      <c r="P89" s="249"/>
      <c r="Q89" s="249"/>
      <c r="R89" s="245"/>
      <c r="S89" s="274"/>
      <c r="T89" s="239"/>
      <c r="U89" s="275"/>
      <c r="V89" s="95" t="s">
        <v>83</v>
      </c>
      <c r="W89" s="96"/>
      <c r="X89" s="96"/>
      <c r="Y89" s="97"/>
      <c r="Z89" s="98"/>
      <c r="AA89" s="99">
        <f>IF(AA88="","",VLOOKUP(AA88,【記載例】シフト記号表!$C$5:$W$46,21,FALSE))</f>
        <v>5.0000000000000009</v>
      </c>
      <c r="AB89" s="100">
        <f>IF(AB88="","",VLOOKUP(AB88,【記載例】シフト記号表!$C$5:$W$46,21,FALSE))</f>
        <v>5.0000000000000009</v>
      </c>
      <c r="AC89" s="100" t="str">
        <f>IF(AC88="","",VLOOKUP(AC88,【記載例】シフト記号表!$C$5:$W$46,21,FALSE))</f>
        <v>-</v>
      </c>
      <c r="AD89" s="100" t="str">
        <f>IF(AD88="","",VLOOKUP(AD88,【記載例】シフト記号表!$C$5:$W$46,21,FALSE))</f>
        <v>-</v>
      </c>
      <c r="AE89" s="100">
        <f>IF(AE88="","",VLOOKUP(AE88,【記載例】シフト記号表!$C$5:$W$46,21,FALSE))</f>
        <v>2</v>
      </c>
      <c r="AF89" s="100" t="str">
        <f>IF(AF88="","",VLOOKUP(AF88,【記載例】シフト記号表!$C$5:$W$46,21,FALSE))</f>
        <v>-</v>
      </c>
      <c r="AG89" s="101">
        <f>IF(AG88="","",VLOOKUP(AG88,【記載例】シフト記号表!$C$5:$W$46,21,FALSE))</f>
        <v>5.9999999999999991</v>
      </c>
      <c r="AH89" s="99">
        <f>IF(AH88="","",VLOOKUP(AH88,【記載例】シフト記号表!$C$5:$W$46,21,FALSE))</f>
        <v>5.9999999999999991</v>
      </c>
      <c r="AI89" s="100" t="str">
        <f>IF(AI88="","",VLOOKUP(AI88,【記載例】シフト記号表!$C$5:$W$46,21,FALSE))</f>
        <v>-</v>
      </c>
      <c r="AJ89" s="100">
        <f>IF(AJ88="","",VLOOKUP(AJ88,【記載例】シフト記号表!$C$5:$W$46,21,FALSE))</f>
        <v>5.0000000000000009</v>
      </c>
      <c r="AK89" s="100">
        <f>IF(AK88="","",VLOOKUP(AK88,【記載例】シフト記号表!$C$5:$W$46,21,FALSE))</f>
        <v>5.0000000000000009</v>
      </c>
      <c r="AL89" s="100" t="str">
        <f>IF(AL88="","",VLOOKUP(AL88,【記載例】シフト記号表!$C$5:$W$46,21,FALSE))</f>
        <v>-</v>
      </c>
      <c r="AM89" s="100">
        <f>IF(AM88="","",VLOOKUP(AM88,【記載例】シフト記号表!$C$5:$W$46,21,FALSE))</f>
        <v>2</v>
      </c>
      <c r="AN89" s="101" t="str">
        <f>IF(AN88="","",VLOOKUP(AN88,【記載例】シフト記号表!$C$5:$W$46,21,FALSE))</f>
        <v>-</v>
      </c>
      <c r="AO89" s="99">
        <f>IF(AO88="","",VLOOKUP(AO88,【記載例】シフト記号表!$C$5:$W$46,21,FALSE))</f>
        <v>5.9999999999999991</v>
      </c>
      <c r="AP89" s="100">
        <f>IF(AP88="","",VLOOKUP(AP88,【記載例】シフト記号表!$C$5:$W$46,21,FALSE))</f>
        <v>5.9999999999999991</v>
      </c>
      <c r="AQ89" s="100" t="str">
        <f>IF(AQ88="","",VLOOKUP(AQ88,【記載例】シフト記号表!$C$5:$W$46,21,FALSE))</f>
        <v>-</v>
      </c>
      <c r="AR89" s="100">
        <f>IF(AR88="","",VLOOKUP(AR88,【記載例】シフト記号表!$C$5:$W$46,21,FALSE))</f>
        <v>5.0000000000000009</v>
      </c>
      <c r="AS89" s="100" t="str">
        <f>IF(AS88="","",VLOOKUP(AS88,【記載例】シフト記号表!$C$5:$W$46,21,FALSE))</f>
        <v>-</v>
      </c>
      <c r="AT89" s="100" t="str">
        <f>IF(AT88="","",VLOOKUP(AT88,【記載例】シフト記号表!$C$5:$W$46,21,FALSE))</f>
        <v>-</v>
      </c>
      <c r="AU89" s="101">
        <f>IF(AU88="","",VLOOKUP(AU88,【記載例】シフト記号表!$C$5:$W$46,21,FALSE))</f>
        <v>2</v>
      </c>
      <c r="AV89" s="99" t="str">
        <f>IF(AV88="","",VLOOKUP(AV88,【記載例】シフト記号表!$C$5:$W$46,21,FALSE))</f>
        <v>-</v>
      </c>
      <c r="AW89" s="100">
        <f>IF(AW88="","",VLOOKUP(AW88,【記載例】シフト記号表!$C$5:$W$46,21,FALSE))</f>
        <v>5.9999999999999991</v>
      </c>
      <c r="AX89" s="100">
        <f>IF(AX88="","",VLOOKUP(AX88,【記載例】シフト記号表!$C$5:$W$46,21,FALSE))</f>
        <v>5.9999999999999991</v>
      </c>
      <c r="AY89" s="100" t="str">
        <f>IF(AY88="","",VLOOKUP(AY88,【記載例】シフト記号表!$C$5:$W$46,21,FALSE))</f>
        <v>-</v>
      </c>
      <c r="AZ89" s="100">
        <f>IF(AZ88="","",VLOOKUP(AZ88,【記載例】シフト記号表!$C$5:$W$46,21,FALSE))</f>
        <v>5.9999999999999991</v>
      </c>
      <c r="BA89" s="100">
        <f>IF(BA88="","",VLOOKUP(BA88,【記載例】シフト記号表!$C$5:$W$46,21,FALSE))</f>
        <v>5.0000000000000009</v>
      </c>
      <c r="BB89" s="101">
        <f>IF(BB88="","",VLOOKUP(BB88,【記載例】シフト記号表!$C$5:$W$46,21,FALSE))</f>
        <v>5.0000000000000009</v>
      </c>
      <c r="BC89" s="99" t="str">
        <f>IF(BC88="","",VLOOKUP(BC88,【記載例】シフト記号表!$C$5:$W$46,21,FALSE))</f>
        <v/>
      </c>
      <c r="BD89" s="100" t="str">
        <f>IF(BD88="","",VLOOKUP(BD88,【記載例】シフト記号表!$C$5:$W$46,21,FALSE))</f>
        <v/>
      </c>
      <c r="BE89" s="169" t="str">
        <f>IF(BE88="","",VLOOKUP(BE88,【記載例】シフト記号表!$C$5:$W$46,21,FALSE))</f>
        <v/>
      </c>
      <c r="BF89" s="250">
        <f>IF($BI$3="計画",SUM(AA89:BB89),IF($BI$3="実績",SUM(AA89:BE89),""))</f>
        <v>83</v>
      </c>
      <c r="BG89" s="251"/>
      <c r="BH89" s="252">
        <f>IF($BI$3="計画",BF89/4,IF($BI$3="実績",(BF89/($BI$7/7)),""))</f>
        <v>20.75</v>
      </c>
      <c r="BI89" s="253"/>
      <c r="BJ89" s="238"/>
      <c r="BK89" s="239"/>
      <c r="BL89" s="239"/>
      <c r="BM89" s="239"/>
      <c r="BN89" s="240"/>
    </row>
    <row r="90" spans="2:66" ht="20.25" customHeight="1" x14ac:dyDescent="0.4">
      <c r="B90" s="102"/>
      <c r="C90" s="265"/>
      <c r="D90" s="269"/>
      <c r="E90" s="267"/>
      <c r="F90" s="268"/>
      <c r="G90" s="254"/>
      <c r="H90" s="255"/>
      <c r="I90" s="263" t="str">
        <f>G89</f>
        <v>介護職員</v>
      </c>
      <c r="J90" s="255"/>
      <c r="K90" s="263" t="str">
        <f>M89</f>
        <v>A</v>
      </c>
      <c r="L90" s="255"/>
      <c r="M90" s="256"/>
      <c r="N90" s="257"/>
      <c r="O90" s="258"/>
      <c r="P90" s="259"/>
      <c r="Q90" s="259"/>
      <c r="R90" s="260"/>
      <c r="S90" s="276"/>
      <c r="T90" s="242"/>
      <c r="U90" s="277"/>
      <c r="V90" s="103" t="s">
        <v>127</v>
      </c>
      <c r="W90" s="129"/>
      <c r="X90" s="129"/>
      <c r="Y90" s="130"/>
      <c r="Z90" s="131"/>
      <c r="AA90" s="107">
        <f>IF(AA88="","",VLOOKUP(AA88,【記載例】シフト記号表!$C$5:$Y$46,23,FALSE))</f>
        <v>2.9999999999999991</v>
      </c>
      <c r="AB90" s="108">
        <f>IF(AB88="","",VLOOKUP(AB88,【記載例】シフト記号表!$C$5:$Y$46,23,FALSE))</f>
        <v>2.9999999999999991</v>
      </c>
      <c r="AC90" s="108" t="str">
        <f>IF(AC88="","",VLOOKUP(AC88,【記載例】シフト記号表!$C$5:$Y$46,23,FALSE))</f>
        <v>-</v>
      </c>
      <c r="AD90" s="108" t="str">
        <f>IF(AD88="","",VLOOKUP(AD88,【記載例】シフト記号表!$C$5:$Y$46,23,FALSE))</f>
        <v>-</v>
      </c>
      <c r="AE90" s="108">
        <f>IF(AE88="","",VLOOKUP(AE88,【記載例】シフト記号表!$C$5:$Y$46,23,FALSE))</f>
        <v>14</v>
      </c>
      <c r="AF90" s="108" t="str">
        <f>IF(AF88="","",VLOOKUP(AF88,【記載例】シフト記号表!$C$5:$Y$46,23,FALSE))</f>
        <v>-</v>
      </c>
      <c r="AG90" s="109">
        <f>IF(AG88="","",VLOOKUP(AG88,【記載例】シフト記号表!$C$5:$Y$46,23,FALSE))</f>
        <v>1.9999999999999991</v>
      </c>
      <c r="AH90" s="107">
        <f>IF(AH88="","",VLOOKUP(AH88,【記載例】シフト記号表!$C$5:$Y$46,23,FALSE))</f>
        <v>1.9999999999999991</v>
      </c>
      <c r="AI90" s="108" t="str">
        <f>IF(AI88="","",VLOOKUP(AI88,【記載例】シフト記号表!$C$5:$Y$46,23,FALSE))</f>
        <v>-</v>
      </c>
      <c r="AJ90" s="108">
        <f>IF(AJ88="","",VLOOKUP(AJ88,【記載例】シフト記号表!$C$5:$Y$46,23,FALSE))</f>
        <v>2.9999999999999991</v>
      </c>
      <c r="AK90" s="108">
        <f>IF(AK88="","",VLOOKUP(AK88,【記載例】シフト記号表!$C$5:$Y$46,23,FALSE))</f>
        <v>2.9999999999999991</v>
      </c>
      <c r="AL90" s="108" t="str">
        <f>IF(AL88="","",VLOOKUP(AL88,【記載例】シフト記号表!$C$5:$Y$46,23,FALSE))</f>
        <v>-</v>
      </c>
      <c r="AM90" s="108">
        <f>IF(AM88="","",VLOOKUP(AM88,【記載例】シフト記号表!$C$5:$Y$46,23,FALSE))</f>
        <v>14</v>
      </c>
      <c r="AN90" s="109" t="str">
        <f>IF(AN88="","",VLOOKUP(AN88,【記載例】シフト記号表!$C$5:$Y$46,23,FALSE))</f>
        <v>-</v>
      </c>
      <c r="AO90" s="107">
        <f>IF(AO88="","",VLOOKUP(AO88,【記載例】シフト記号表!$C$5:$Y$46,23,FALSE))</f>
        <v>1.9999999999999991</v>
      </c>
      <c r="AP90" s="108">
        <f>IF(AP88="","",VLOOKUP(AP88,【記載例】シフト記号表!$C$5:$Y$46,23,FALSE))</f>
        <v>1.9999999999999991</v>
      </c>
      <c r="AQ90" s="108" t="str">
        <f>IF(AQ88="","",VLOOKUP(AQ88,【記載例】シフト記号表!$C$5:$Y$46,23,FALSE))</f>
        <v>-</v>
      </c>
      <c r="AR90" s="108">
        <f>IF(AR88="","",VLOOKUP(AR88,【記載例】シフト記号表!$C$5:$Y$46,23,FALSE))</f>
        <v>2.9999999999999991</v>
      </c>
      <c r="AS90" s="108" t="str">
        <f>IF(AS88="","",VLOOKUP(AS88,【記載例】シフト記号表!$C$5:$Y$46,23,FALSE))</f>
        <v>-</v>
      </c>
      <c r="AT90" s="108" t="str">
        <f>IF(AT88="","",VLOOKUP(AT88,【記載例】シフト記号表!$C$5:$Y$46,23,FALSE))</f>
        <v>-</v>
      </c>
      <c r="AU90" s="109">
        <f>IF(AU88="","",VLOOKUP(AU88,【記載例】シフト記号表!$C$5:$Y$46,23,FALSE))</f>
        <v>14</v>
      </c>
      <c r="AV90" s="107" t="str">
        <f>IF(AV88="","",VLOOKUP(AV88,【記載例】シフト記号表!$C$5:$Y$46,23,FALSE))</f>
        <v>-</v>
      </c>
      <c r="AW90" s="108">
        <f>IF(AW88="","",VLOOKUP(AW88,【記載例】シフト記号表!$C$5:$Y$46,23,FALSE))</f>
        <v>1.9999999999999991</v>
      </c>
      <c r="AX90" s="108">
        <f>IF(AX88="","",VLOOKUP(AX88,【記載例】シフト記号表!$C$5:$Y$46,23,FALSE))</f>
        <v>1.9999999999999991</v>
      </c>
      <c r="AY90" s="108" t="str">
        <f>IF(AY88="","",VLOOKUP(AY88,【記載例】シフト記号表!$C$5:$Y$46,23,FALSE))</f>
        <v>-</v>
      </c>
      <c r="AZ90" s="108">
        <f>IF(AZ88="","",VLOOKUP(AZ88,【記載例】シフト記号表!$C$5:$Y$46,23,FALSE))</f>
        <v>1.9999999999999991</v>
      </c>
      <c r="BA90" s="108">
        <f>IF(BA88="","",VLOOKUP(BA88,【記載例】シフト記号表!$C$5:$Y$46,23,FALSE))</f>
        <v>2.9999999999999991</v>
      </c>
      <c r="BB90" s="109">
        <f>IF(BB88="","",VLOOKUP(BB88,【記載例】シフト記号表!$C$5:$Y$46,23,FALSE))</f>
        <v>2.9999999999999991</v>
      </c>
      <c r="BC90" s="107" t="str">
        <f>IF(BC88="","",VLOOKUP(BC88,【記載例】シフト記号表!$C$5:$Y$46,23,FALSE))</f>
        <v/>
      </c>
      <c r="BD90" s="108" t="str">
        <f>IF(BD88="","",VLOOKUP(BD88,【記載例】シフト記号表!$C$5:$Y$46,23,FALSE))</f>
        <v/>
      </c>
      <c r="BE90" s="110" t="str">
        <f>IF(BE88="","",VLOOKUP(BE88,【記載例】シフト記号表!$C$5:$Y$46,23,FALSE))</f>
        <v/>
      </c>
      <c r="BF90" s="261">
        <f>IF($BI$3="計画",SUM(AA90:BB90),IF($BI$3="実績",SUM(AA90:BE90),""))</f>
        <v>77</v>
      </c>
      <c r="BG90" s="262"/>
      <c r="BH90" s="282">
        <f>IF($BI$3="計画",BF90/4,IF($BI$3="実績",(BF90/($BI$7/7)),""))</f>
        <v>19.25</v>
      </c>
      <c r="BI90" s="283"/>
      <c r="BJ90" s="241"/>
      <c r="BK90" s="242"/>
      <c r="BL90" s="242"/>
      <c r="BM90" s="242"/>
      <c r="BN90" s="243"/>
    </row>
    <row r="91" spans="2:66" ht="20.25" customHeight="1" x14ac:dyDescent="0.4">
      <c r="B91" s="111"/>
      <c r="C91" s="264"/>
      <c r="D91" s="266" t="s">
        <v>185</v>
      </c>
      <c r="E91" s="267"/>
      <c r="F91" s="268"/>
      <c r="G91" s="244"/>
      <c r="H91" s="245"/>
      <c r="I91" s="94"/>
      <c r="J91" s="90"/>
      <c r="K91" s="94"/>
      <c r="L91" s="90"/>
      <c r="M91" s="270"/>
      <c r="N91" s="271"/>
      <c r="O91" s="248"/>
      <c r="P91" s="249"/>
      <c r="Q91" s="249"/>
      <c r="R91" s="245"/>
      <c r="S91" s="272" t="s">
        <v>209</v>
      </c>
      <c r="T91" s="236"/>
      <c r="U91" s="273"/>
      <c r="V91" s="114" t="s">
        <v>18</v>
      </c>
      <c r="W91" s="122"/>
      <c r="X91" s="122"/>
      <c r="Y91" s="123"/>
      <c r="Z91" s="128"/>
      <c r="AA91" s="118" t="s">
        <v>43</v>
      </c>
      <c r="AB91" s="170" t="s">
        <v>230</v>
      </c>
      <c r="AC91" s="170" t="s">
        <v>231</v>
      </c>
      <c r="AD91" s="170" t="s">
        <v>231</v>
      </c>
      <c r="AE91" s="170" t="s">
        <v>43</v>
      </c>
      <c r="AF91" s="170" t="s">
        <v>229</v>
      </c>
      <c r="AG91" s="120" t="s">
        <v>43</v>
      </c>
      <c r="AH91" s="118" t="s">
        <v>231</v>
      </c>
      <c r="AI91" s="170" t="s">
        <v>43</v>
      </c>
      <c r="AJ91" s="170" t="s">
        <v>231</v>
      </c>
      <c r="AK91" s="170" t="s">
        <v>231</v>
      </c>
      <c r="AL91" s="170" t="s">
        <v>43</v>
      </c>
      <c r="AM91" s="170" t="s">
        <v>43</v>
      </c>
      <c r="AN91" s="120" t="s">
        <v>229</v>
      </c>
      <c r="AO91" s="118" t="s">
        <v>43</v>
      </c>
      <c r="AP91" s="170" t="s">
        <v>231</v>
      </c>
      <c r="AQ91" s="170" t="s">
        <v>231</v>
      </c>
      <c r="AR91" s="170" t="s">
        <v>231</v>
      </c>
      <c r="AS91" s="170" t="s">
        <v>230</v>
      </c>
      <c r="AT91" s="170" t="s">
        <v>230</v>
      </c>
      <c r="AU91" s="120" t="s">
        <v>43</v>
      </c>
      <c r="AV91" s="118" t="s">
        <v>229</v>
      </c>
      <c r="AW91" s="170" t="s">
        <v>43</v>
      </c>
      <c r="AX91" s="170" t="s">
        <v>230</v>
      </c>
      <c r="AY91" s="170" t="s">
        <v>231</v>
      </c>
      <c r="AZ91" s="170" t="s">
        <v>43</v>
      </c>
      <c r="BA91" s="170" t="s">
        <v>43</v>
      </c>
      <c r="BB91" s="120" t="s">
        <v>230</v>
      </c>
      <c r="BC91" s="118"/>
      <c r="BD91" s="170"/>
      <c r="BE91" s="171"/>
      <c r="BF91" s="278"/>
      <c r="BG91" s="279"/>
      <c r="BH91" s="280"/>
      <c r="BI91" s="281"/>
      <c r="BJ91" s="235"/>
      <c r="BK91" s="236"/>
      <c r="BL91" s="236"/>
      <c r="BM91" s="236"/>
      <c r="BN91" s="237"/>
    </row>
    <row r="92" spans="2:66" ht="20.25" customHeight="1" x14ac:dyDescent="0.4">
      <c r="B92" s="93">
        <f>B89+1</f>
        <v>25</v>
      </c>
      <c r="C92" s="265"/>
      <c r="D92" s="269"/>
      <c r="E92" s="267"/>
      <c r="F92" s="268"/>
      <c r="G92" s="244" t="s">
        <v>135</v>
      </c>
      <c r="H92" s="245"/>
      <c r="I92" s="94"/>
      <c r="J92" s="90"/>
      <c r="K92" s="94"/>
      <c r="L92" s="90"/>
      <c r="M92" s="246" t="s">
        <v>111</v>
      </c>
      <c r="N92" s="247"/>
      <c r="O92" s="248" t="s">
        <v>112</v>
      </c>
      <c r="P92" s="249"/>
      <c r="Q92" s="249"/>
      <c r="R92" s="245"/>
      <c r="S92" s="274"/>
      <c r="T92" s="239"/>
      <c r="U92" s="275"/>
      <c r="V92" s="95" t="s">
        <v>83</v>
      </c>
      <c r="W92" s="96"/>
      <c r="X92" s="96"/>
      <c r="Y92" s="97"/>
      <c r="Z92" s="98"/>
      <c r="AA92" s="99" t="str">
        <f>IF(AA91="","",VLOOKUP(AA91,【記載例】シフト記号表!$C$5:$W$46,21,FALSE))</f>
        <v>-</v>
      </c>
      <c r="AB92" s="100">
        <f>IF(AB91="","",VLOOKUP(AB91,【記載例】シフト記号表!$C$5:$W$46,21,FALSE))</f>
        <v>5.9999999999999991</v>
      </c>
      <c r="AC92" s="100">
        <f>IF(AC91="","",VLOOKUP(AC91,【記載例】シフト記号表!$C$5:$W$46,21,FALSE))</f>
        <v>5.0000000000000009</v>
      </c>
      <c r="AD92" s="100">
        <f>IF(AD91="","",VLOOKUP(AD91,【記載例】シフト記号表!$C$5:$W$46,21,FALSE))</f>
        <v>5.0000000000000009</v>
      </c>
      <c r="AE92" s="100" t="str">
        <f>IF(AE91="","",VLOOKUP(AE91,【記載例】シフト記号表!$C$5:$W$46,21,FALSE))</f>
        <v>-</v>
      </c>
      <c r="AF92" s="100">
        <f>IF(AF91="","",VLOOKUP(AF91,【記載例】シフト記号表!$C$5:$W$46,21,FALSE))</f>
        <v>2</v>
      </c>
      <c r="AG92" s="101" t="str">
        <f>IF(AG91="","",VLOOKUP(AG91,【記載例】シフト記号表!$C$5:$W$46,21,FALSE))</f>
        <v>-</v>
      </c>
      <c r="AH92" s="99">
        <f>IF(AH91="","",VLOOKUP(AH91,【記載例】シフト記号表!$C$5:$W$46,21,FALSE))</f>
        <v>5.0000000000000009</v>
      </c>
      <c r="AI92" s="100" t="str">
        <f>IF(AI91="","",VLOOKUP(AI91,【記載例】シフト記号表!$C$5:$W$46,21,FALSE))</f>
        <v>-</v>
      </c>
      <c r="AJ92" s="100">
        <f>IF(AJ91="","",VLOOKUP(AJ91,【記載例】シフト記号表!$C$5:$W$46,21,FALSE))</f>
        <v>5.0000000000000009</v>
      </c>
      <c r="AK92" s="100">
        <f>IF(AK91="","",VLOOKUP(AK91,【記載例】シフト記号表!$C$5:$W$46,21,FALSE))</f>
        <v>5.0000000000000009</v>
      </c>
      <c r="AL92" s="100" t="str">
        <f>IF(AL91="","",VLOOKUP(AL91,【記載例】シフト記号表!$C$5:$W$46,21,FALSE))</f>
        <v>-</v>
      </c>
      <c r="AM92" s="100" t="str">
        <f>IF(AM91="","",VLOOKUP(AM91,【記載例】シフト記号表!$C$5:$W$46,21,FALSE))</f>
        <v>-</v>
      </c>
      <c r="AN92" s="101">
        <f>IF(AN91="","",VLOOKUP(AN91,【記載例】シフト記号表!$C$5:$W$46,21,FALSE))</f>
        <v>2</v>
      </c>
      <c r="AO92" s="99" t="str">
        <f>IF(AO91="","",VLOOKUP(AO91,【記載例】シフト記号表!$C$5:$W$46,21,FALSE))</f>
        <v>-</v>
      </c>
      <c r="AP92" s="100">
        <f>IF(AP91="","",VLOOKUP(AP91,【記載例】シフト記号表!$C$5:$W$46,21,FALSE))</f>
        <v>5.0000000000000009</v>
      </c>
      <c r="AQ92" s="100">
        <f>IF(AQ91="","",VLOOKUP(AQ91,【記載例】シフト記号表!$C$5:$W$46,21,FALSE))</f>
        <v>5.0000000000000009</v>
      </c>
      <c r="AR92" s="100">
        <f>IF(AR91="","",VLOOKUP(AR91,【記載例】シフト記号表!$C$5:$W$46,21,FALSE))</f>
        <v>5.0000000000000009</v>
      </c>
      <c r="AS92" s="100">
        <f>IF(AS91="","",VLOOKUP(AS91,【記載例】シフト記号表!$C$5:$W$46,21,FALSE))</f>
        <v>5.9999999999999991</v>
      </c>
      <c r="AT92" s="100">
        <f>IF(AT91="","",VLOOKUP(AT91,【記載例】シフト記号表!$C$5:$W$46,21,FALSE))</f>
        <v>5.9999999999999991</v>
      </c>
      <c r="AU92" s="101" t="str">
        <f>IF(AU91="","",VLOOKUP(AU91,【記載例】シフト記号表!$C$5:$W$46,21,FALSE))</f>
        <v>-</v>
      </c>
      <c r="AV92" s="99">
        <f>IF(AV91="","",VLOOKUP(AV91,【記載例】シフト記号表!$C$5:$W$46,21,FALSE))</f>
        <v>2</v>
      </c>
      <c r="AW92" s="100" t="str">
        <f>IF(AW91="","",VLOOKUP(AW91,【記載例】シフト記号表!$C$5:$W$46,21,FALSE))</f>
        <v>-</v>
      </c>
      <c r="AX92" s="100">
        <f>IF(AX91="","",VLOOKUP(AX91,【記載例】シフト記号表!$C$5:$W$46,21,FALSE))</f>
        <v>5.9999999999999991</v>
      </c>
      <c r="AY92" s="100">
        <f>IF(AY91="","",VLOOKUP(AY91,【記載例】シフト記号表!$C$5:$W$46,21,FALSE))</f>
        <v>5.0000000000000009</v>
      </c>
      <c r="AZ92" s="100" t="str">
        <f>IF(AZ91="","",VLOOKUP(AZ91,【記載例】シフト記号表!$C$5:$W$46,21,FALSE))</f>
        <v>-</v>
      </c>
      <c r="BA92" s="100" t="str">
        <f>IF(BA91="","",VLOOKUP(BA91,【記載例】シフト記号表!$C$5:$W$46,21,FALSE))</f>
        <v>-</v>
      </c>
      <c r="BB92" s="101">
        <f>IF(BB91="","",VLOOKUP(BB91,【記載例】シフト記号表!$C$5:$W$46,21,FALSE))</f>
        <v>5.9999999999999991</v>
      </c>
      <c r="BC92" s="99" t="str">
        <f>IF(BC91="","",VLOOKUP(BC91,【記載例】シフト記号表!$C$5:$W$46,21,FALSE))</f>
        <v/>
      </c>
      <c r="BD92" s="100" t="str">
        <f>IF(BD91="","",VLOOKUP(BD91,【記載例】シフト記号表!$C$5:$W$46,21,FALSE))</f>
        <v/>
      </c>
      <c r="BE92" s="169" t="str">
        <f>IF(BE91="","",VLOOKUP(BE91,【記載例】シフト記号表!$C$5:$W$46,21,FALSE))</f>
        <v/>
      </c>
      <c r="BF92" s="250">
        <f>IF($BI$3="計画",SUM(AA92:BB92),IF($BI$3="実績",SUM(AA92:BE92),""))</f>
        <v>81</v>
      </c>
      <c r="BG92" s="251"/>
      <c r="BH92" s="252">
        <f>IF($BI$3="計画",BF92/4,IF($BI$3="実績",(BF92/($BI$7/7)),""))</f>
        <v>20.25</v>
      </c>
      <c r="BI92" s="253"/>
      <c r="BJ92" s="238"/>
      <c r="BK92" s="239"/>
      <c r="BL92" s="239"/>
      <c r="BM92" s="239"/>
      <c r="BN92" s="240"/>
    </row>
    <row r="93" spans="2:66" ht="20.25" customHeight="1" x14ac:dyDescent="0.4">
      <c r="B93" s="102"/>
      <c r="C93" s="265"/>
      <c r="D93" s="269"/>
      <c r="E93" s="267"/>
      <c r="F93" s="268"/>
      <c r="G93" s="254"/>
      <c r="H93" s="255"/>
      <c r="I93" s="263" t="str">
        <f>G92</f>
        <v>介護職員</v>
      </c>
      <c r="J93" s="255"/>
      <c r="K93" s="263" t="str">
        <f>M92</f>
        <v>A</v>
      </c>
      <c r="L93" s="255"/>
      <c r="M93" s="256"/>
      <c r="N93" s="257"/>
      <c r="O93" s="258"/>
      <c r="P93" s="259"/>
      <c r="Q93" s="259"/>
      <c r="R93" s="260"/>
      <c r="S93" s="276"/>
      <c r="T93" s="242"/>
      <c r="U93" s="277"/>
      <c r="V93" s="103" t="s">
        <v>127</v>
      </c>
      <c r="W93" s="129"/>
      <c r="X93" s="129"/>
      <c r="Y93" s="130"/>
      <c r="Z93" s="131"/>
      <c r="AA93" s="107" t="str">
        <f>IF(AA91="","",VLOOKUP(AA91,【記載例】シフト記号表!$C$5:$Y$46,23,FALSE))</f>
        <v>-</v>
      </c>
      <c r="AB93" s="108">
        <f>IF(AB91="","",VLOOKUP(AB91,【記載例】シフト記号表!$C$5:$Y$46,23,FALSE))</f>
        <v>1.9999999999999991</v>
      </c>
      <c r="AC93" s="108">
        <f>IF(AC91="","",VLOOKUP(AC91,【記載例】シフト記号表!$C$5:$Y$46,23,FALSE))</f>
        <v>2.9999999999999991</v>
      </c>
      <c r="AD93" s="108">
        <f>IF(AD91="","",VLOOKUP(AD91,【記載例】シフト記号表!$C$5:$Y$46,23,FALSE))</f>
        <v>2.9999999999999991</v>
      </c>
      <c r="AE93" s="108" t="str">
        <f>IF(AE91="","",VLOOKUP(AE91,【記載例】シフト記号表!$C$5:$Y$46,23,FALSE))</f>
        <v>-</v>
      </c>
      <c r="AF93" s="108">
        <f>IF(AF91="","",VLOOKUP(AF91,【記載例】シフト記号表!$C$5:$Y$46,23,FALSE))</f>
        <v>14</v>
      </c>
      <c r="AG93" s="109" t="str">
        <f>IF(AG91="","",VLOOKUP(AG91,【記載例】シフト記号表!$C$5:$Y$46,23,FALSE))</f>
        <v>-</v>
      </c>
      <c r="AH93" s="107">
        <f>IF(AH91="","",VLOOKUP(AH91,【記載例】シフト記号表!$C$5:$Y$46,23,FALSE))</f>
        <v>2.9999999999999991</v>
      </c>
      <c r="AI93" s="108" t="str">
        <f>IF(AI91="","",VLOOKUP(AI91,【記載例】シフト記号表!$C$5:$Y$46,23,FALSE))</f>
        <v>-</v>
      </c>
      <c r="AJ93" s="108">
        <f>IF(AJ91="","",VLOOKUP(AJ91,【記載例】シフト記号表!$C$5:$Y$46,23,FALSE))</f>
        <v>2.9999999999999991</v>
      </c>
      <c r="AK93" s="108">
        <f>IF(AK91="","",VLOOKUP(AK91,【記載例】シフト記号表!$C$5:$Y$46,23,FALSE))</f>
        <v>2.9999999999999991</v>
      </c>
      <c r="AL93" s="108" t="str">
        <f>IF(AL91="","",VLOOKUP(AL91,【記載例】シフト記号表!$C$5:$Y$46,23,FALSE))</f>
        <v>-</v>
      </c>
      <c r="AM93" s="108" t="str">
        <f>IF(AM91="","",VLOOKUP(AM91,【記載例】シフト記号表!$C$5:$Y$46,23,FALSE))</f>
        <v>-</v>
      </c>
      <c r="AN93" s="109">
        <f>IF(AN91="","",VLOOKUP(AN91,【記載例】シフト記号表!$C$5:$Y$46,23,FALSE))</f>
        <v>14</v>
      </c>
      <c r="AO93" s="107" t="str">
        <f>IF(AO91="","",VLOOKUP(AO91,【記載例】シフト記号表!$C$5:$Y$46,23,FALSE))</f>
        <v>-</v>
      </c>
      <c r="AP93" s="108">
        <f>IF(AP91="","",VLOOKUP(AP91,【記載例】シフト記号表!$C$5:$Y$46,23,FALSE))</f>
        <v>2.9999999999999991</v>
      </c>
      <c r="AQ93" s="108">
        <f>IF(AQ91="","",VLOOKUP(AQ91,【記載例】シフト記号表!$C$5:$Y$46,23,FALSE))</f>
        <v>2.9999999999999991</v>
      </c>
      <c r="AR93" s="108">
        <f>IF(AR91="","",VLOOKUP(AR91,【記載例】シフト記号表!$C$5:$Y$46,23,FALSE))</f>
        <v>2.9999999999999991</v>
      </c>
      <c r="AS93" s="108">
        <f>IF(AS91="","",VLOOKUP(AS91,【記載例】シフト記号表!$C$5:$Y$46,23,FALSE))</f>
        <v>1.9999999999999991</v>
      </c>
      <c r="AT93" s="108">
        <f>IF(AT91="","",VLOOKUP(AT91,【記載例】シフト記号表!$C$5:$Y$46,23,FALSE))</f>
        <v>1.9999999999999991</v>
      </c>
      <c r="AU93" s="109" t="str">
        <f>IF(AU91="","",VLOOKUP(AU91,【記載例】シフト記号表!$C$5:$Y$46,23,FALSE))</f>
        <v>-</v>
      </c>
      <c r="AV93" s="107">
        <f>IF(AV91="","",VLOOKUP(AV91,【記載例】シフト記号表!$C$5:$Y$46,23,FALSE))</f>
        <v>14</v>
      </c>
      <c r="AW93" s="108" t="str">
        <f>IF(AW91="","",VLOOKUP(AW91,【記載例】シフト記号表!$C$5:$Y$46,23,FALSE))</f>
        <v>-</v>
      </c>
      <c r="AX93" s="108">
        <f>IF(AX91="","",VLOOKUP(AX91,【記載例】シフト記号表!$C$5:$Y$46,23,FALSE))</f>
        <v>1.9999999999999991</v>
      </c>
      <c r="AY93" s="108">
        <f>IF(AY91="","",VLOOKUP(AY91,【記載例】シフト記号表!$C$5:$Y$46,23,FALSE))</f>
        <v>2.9999999999999991</v>
      </c>
      <c r="AZ93" s="108" t="str">
        <f>IF(AZ91="","",VLOOKUP(AZ91,【記載例】シフト記号表!$C$5:$Y$46,23,FALSE))</f>
        <v>-</v>
      </c>
      <c r="BA93" s="108" t="str">
        <f>IF(BA91="","",VLOOKUP(BA91,【記載例】シフト記号表!$C$5:$Y$46,23,FALSE))</f>
        <v>-</v>
      </c>
      <c r="BB93" s="109">
        <f>IF(BB91="","",VLOOKUP(BB91,【記載例】シフト記号表!$C$5:$Y$46,23,FALSE))</f>
        <v>1.9999999999999991</v>
      </c>
      <c r="BC93" s="107" t="str">
        <f>IF(BC91="","",VLOOKUP(BC91,【記載例】シフト記号表!$C$5:$Y$46,23,FALSE))</f>
        <v/>
      </c>
      <c r="BD93" s="108" t="str">
        <f>IF(BD91="","",VLOOKUP(BD91,【記載例】シフト記号表!$C$5:$Y$46,23,FALSE))</f>
        <v/>
      </c>
      <c r="BE93" s="110" t="str">
        <f>IF(BE91="","",VLOOKUP(BE91,【記載例】シフト記号表!$C$5:$Y$46,23,FALSE))</f>
        <v/>
      </c>
      <c r="BF93" s="261">
        <f>IF($BI$3="計画",SUM(AA93:BB93),IF($BI$3="実績",SUM(AA93:BE93),""))</f>
        <v>79</v>
      </c>
      <c r="BG93" s="262"/>
      <c r="BH93" s="282">
        <f>IF($BI$3="計画",BF93/4,IF($BI$3="実績",(BF93/($BI$7/7)),""))</f>
        <v>19.75</v>
      </c>
      <c r="BI93" s="283"/>
      <c r="BJ93" s="241"/>
      <c r="BK93" s="242"/>
      <c r="BL93" s="242"/>
      <c r="BM93" s="242"/>
      <c r="BN93" s="243"/>
    </row>
    <row r="94" spans="2:66" ht="20.25" customHeight="1" x14ac:dyDescent="0.4">
      <c r="B94" s="111"/>
      <c r="C94" s="264"/>
      <c r="D94" s="266" t="s">
        <v>185</v>
      </c>
      <c r="E94" s="267"/>
      <c r="F94" s="268"/>
      <c r="G94" s="244"/>
      <c r="H94" s="245"/>
      <c r="I94" s="94"/>
      <c r="J94" s="90"/>
      <c r="K94" s="94"/>
      <c r="L94" s="90"/>
      <c r="M94" s="270"/>
      <c r="N94" s="271"/>
      <c r="O94" s="248"/>
      <c r="P94" s="249"/>
      <c r="Q94" s="249"/>
      <c r="R94" s="245"/>
      <c r="S94" s="272" t="s">
        <v>210</v>
      </c>
      <c r="T94" s="236"/>
      <c r="U94" s="273"/>
      <c r="V94" s="114" t="s">
        <v>18</v>
      </c>
      <c r="W94" s="122"/>
      <c r="X94" s="122"/>
      <c r="Y94" s="123"/>
      <c r="Z94" s="128"/>
      <c r="AA94" s="118" t="s">
        <v>230</v>
      </c>
      <c r="AB94" s="170" t="s">
        <v>43</v>
      </c>
      <c r="AC94" s="170" t="s">
        <v>230</v>
      </c>
      <c r="AD94" s="170" t="s">
        <v>43</v>
      </c>
      <c r="AE94" s="170" t="s">
        <v>231</v>
      </c>
      <c r="AF94" s="170" t="s">
        <v>43</v>
      </c>
      <c r="AG94" s="120" t="s">
        <v>229</v>
      </c>
      <c r="AH94" s="118" t="s">
        <v>43</v>
      </c>
      <c r="AI94" s="170" t="s">
        <v>231</v>
      </c>
      <c r="AJ94" s="170" t="s">
        <v>231</v>
      </c>
      <c r="AK94" s="170" t="s">
        <v>230</v>
      </c>
      <c r="AL94" s="170" t="s">
        <v>230</v>
      </c>
      <c r="AM94" s="170" t="s">
        <v>43</v>
      </c>
      <c r="AN94" s="120" t="s">
        <v>231</v>
      </c>
      <c r="AO94" s="118" t="s">
        <v>229</v>
      </c>
      <c r="AP94" s="170" t="s">
        <v>43</v>
      </c>
      <c r="AQ94" s="170" t="s">
        <v>230</v>
      </c>
      <c r="AR94" s="170" t="s">
        <v>43</v>
      </c>
      <c r="AS94" s="170" t="s">
        <v>231</v>
      </c>
      <c r="AT94" s="170" t="s">
        <v>231</v>
      </c>
      <c r="AU94" s="120" t="s">
        <v>43</v>
      </c>
      <c r="AV94" s="118" t="s">
        <v>43</v>
      </c>
      <c r="AW94" s="170" t="s">
        <v>229</v>
      </c>
      <c r="AX94" s="170" t="s">
        <v>43</v>
      </c>
      <c r="AY94" s="170" t="s">
        <v>230</v>
      </c>
      <c r="AZ94" s="170" t="s">
        <v>231</v>
      </c>
      <c r="BA94" s="170" t="s">
        <v>231</v>
      </c>
      <c r="BB94" s="120" t="s">
        <v>43</v>
      </c>
      <c r="BC94" s="118"/>
      <c r="BD94" s="170"/>
      <c r="BE94" s="171"/>
      <c r="BF94" s="278"/>
      <c r="BG94" s="279"/>
      <c r="BH94" s="280"/>
      <c r="BI94" s="281"/>
      <c r="BJ94" s="235"/>
      <c r="BK94" s="236"/>
      <c r="BL94" s="236"/>
      <c r="BM94" s="236"/>
      <c r="BN94" s="237"/>
    </row>
    <row r="95" spans="2:66" ht="20.25" customHeight="1" x14ac:dyDescent="0.4">
      <c r="B95" s="93">
        <f>B92+1</f>
        <v>26</v>
      </c>
      <c r="C95" s="265"/>
      <c r="D95" s="269"/>
      <c r="E95" s="267"/>
      <c r="F95" s="268"/>
      <c r="G95" s="244" t="s">
        <v>135</v>
      </c>
      <c r="H95" s="245"/>
      <c r="I95" s="94"/>
      <c r="J95" s="90"/>
      <c r="K95" s="94"/>
      <c r="L95" s="90"/>
      <c r="M95" s="246" t="s">
        <v>111</v>
      </c>
      <c r="N95" s="247"/>
      <c r="O95" s="248" t="s">
        <v>112</v>
      </c>
      <c r="P95" s="249"/>
      <c r="Q95" s="249"/>
      <c r="R95" s="245"/>
      <c r="S95" s="274"/>
      <c r="T95" s="239"/>
      <c r="U95" s="275"/>
      <c r="V95" s="95" t="s">
        <v>83</v>
      </c>
      <c r="W95" s="96"/>
      <c r="X95" s="96"/>
      <c r="Y95" s="97"/>
      <c r="Z95" s="98"/>
      <c r="AA95" s="99">
        <f>IF(AA94="","",VLOOKUP(AA94,【記載例】シフト記号表!$C$5:$W$46,21,FALSE))</f>
        <v>5.9999999999999991</v>
      </c>
      <c r="AB95" s="100" t="str">
        <f>IF(AB94="","",VLOOKUP(AB94,【記載例】シフト記号表!$C$5:$W$46,21,FALSE))</f>
        <v>-</v>
      </c>
      <c r="AC95" s="100">
        <f>IF(AC94="","",VLOOKUP(AC94,【記載例】シフト記号表!$C$5:$W$46,21,FALSE))</f>
        <v>5.9999999999999991</v>
      </c>
      <c r="AD95" s="100" t="str">
        <f>IF(AD94="","",VLOOKUP(AD94,【記載例】シフト記号表!$C$5:$W$46,21,FALSE))</f>
        <v>-</v>
      </c>
      <c r="AE95" s="100">
        <f>IF(AE94="","",VLOOKUP(AE94,【記載例】シフト記号表!$C$5:$W$46,21,FALSE))</f>
        <v>5.0000000000000009</v>
      </c>
      <c r="AF95" s="100" t="str">
        <f>IF(AF94="","",VLOOKUP(AF94,【記載例】シフト記号表!$C$5:$W$46,21,FALSE))</f>
        <v>-</v>
      </c>
      <c r="AG95" s="101">
        <f>IF(AG94="","",VLOOKUP(AG94,【記載例】シフト記号表!$C$5:$W$46,21,FALSE))</f>
        <v>2</v>
      </c>
      <c r="AH95" s="99" t="str">
        <f>IF(AH94="","",VLOOKUP(AH94,【記載例】シフト記号表!$C$5:$W$46,21,FALSE))</f>
        <v>-</v>
      </c>
      <c r="AI95" s="100">
        <f>IF(AI94="","",VLOOKUP(AI94,【記載例】シフト記号表!$C$5:$W$46,21,FALSE))</f>
        <v>5.0000000000000009</v>
      </c>
      <c r="AJ95" s="100">
        <f>IF(AJ94="","",VLOOKUP(AJ94,【記載例】シフト記号表!$C$5:$W$46,21,FALSE))</f>
        <v>5.0000000000000009</v>
      </c>
      <c r="AK95" s="100">
        <f>IF(AK94="","",VLOOKUP(AK94,【記載例】シフト記号表!$C$5:$W$46,21,FALSE))</f>
        <v>5.9999999999999991</v>
      </c>
      <c r="AL95" s="100">
        <f>IF(AL94="","",VLOOKUP(AL94,【記載例】シフト記号表!$C$5:$W$46,21,FALSE))</f>
        <v>5.9999999999999991</v>
      </c>
      <c r="AM95" s="100" t="str">
        <f>IF(AM94="","",VLOOKUP(AM94,【記載例】シフト記号表!$C$5:$W$46,21,FALSE))</f>
        <v>-</v>
      </c>
      <c r="AN95" s="101">
        <f>IF(AN94="","",VLOOKUP(AN94,【記載例】シフト記号表!$C$5:$W$46,21,FALSE))</f>
        <v>5.0000000000000009</v>
      </c>
      <c r="AO95" s="99">
        <f>IF(AO94="","",VLOOKUP(AO94,【記載例】シフト記号表!$C$5:$W$46,21,FALSE))</f>
        <v>2</v>
      </c>
      <c r="AP95" s="100" t="str">
        <f>IF(AP94="","",VLOOKUP(AP94,【記載例】シフト記号表!$C$5:$W$46,21,FALSE))</f>
        <v>-</v>
      </c>
      <c r="AQ95" s="100">
        <f>IF(AQ94="","",VLOOKUP(AQ94,【記載例】シフト記号表!$C$5:$W$46,21,FALSE))</f>
        <v>5.9999999999999991</v>
      </c>
      <c r="AR95" s="100" t="str">
        <f>IF(AR94="","",VLOOKUP(AR94,【記載例】シフト記号表!$C$5:$W$46,21,FALSE))</f>
        <v>-</v>
      </c>
      <c r="AS95" s="100">
        <f>IF(AS94="","",VLOOKUP(AS94,【記載例】シフト記号表!$C$5:$W$46,21,FALSE))</f>
        <v>5.0000000000000009</v>
      </c>
      <c r="AT95" s="100">
        <f>IF(AT94="","",VLOOKUP(AT94,【記載例】シフト記号表!$C$5:$W$46,21,FALSE))</f>
        <v>5.0000000000000009</v>
      </c>
      <c r="AU95" s="101" t="str">
        <f>IF(AU94="","",VLOOKUP(AU94,【記載例】シフト記号表!$C$5:$W$46,21,FALSE))</f>
        <v>-</v>
      </c>
      <c r="AV95" s="99" t="str">
        <f>IF(AV94="","",VLOOKUP(AV94,【記載例】シフト記号表!$C$5:$W$46,21,FALSE))</f>
        <v>-</v>
      </c>
      <c r="AW95" s="100">
        <f>IF(AW94="","",VLOOKUP(AW94,【記載例】シフト記号表!$C$5:$W$46,21,FALSE))</f>
        <v>2</v>
      </c>
      <c r="AX95" s="100" t="str">
        <f>IF(AX94="","",VLOOKUP(AX94,【記載例】シフト記号表!$C$5:$W$46,21,FALSE))</f>
        <v>-</v>
      </c>
      <c r="AY95" s="100">
        <f>IF(AY94="","",VLOOKUP(AY94,【記載例】シフト記号表!$C$5:$W$46,21,FALSE))</f>
        <v>5.9999999999999991</v>
      </c>
      <c r="AZ95" s="100">
        <f>IF(AZ94="","",VLOOKUP(AZ94,【記載例】シフト記号表!$C$5:$W$46,21,FALSE))</f>
        <v>5.0000000000000009</v>
      </c>
      <c r="BA95" s="100">
        <f>IF(BA94="","",VLOOKUP(BA94,【記載例】シフト記号表!$C$5:$W$46,21,FALSE))</f>
        <v>5.0000000000000009</v>
      </c>
      <c r="BB95" s="101" t="str">
        <f>IF(BB94="","",VLOOKUP(BB94,【記載例】シフト記号表!$C$5:$W$46,21,FALSE))</f>
        <v>-</v>
      </c>
      <c r="BC95" s="99" t="str">
        <f>IF(BC94="","",VLOOKUP(BC94,【記載例】シフト記号表!$C$5:$W$46,21,FALSE))</f>
        <v/>
      </c>
      <c r="BD95" s="100" t="str">
        <f>IF(BD94="","",VLOOKUP(BD94,【記載例】シフト記号表!$C$5:$W$46,21,FALSE))</f>
        <v/>
      </c>
      <c r="BE95" s="169" t="str">
        <f>IF(BE94="","",VLOOKUP(BE94,【記載例】シフト記号表!$C$5:$W$46,21,FALSE))</f>
        <v/>
      </c>
      <c r="BF95" s="250">
        <f>IF($BI$3="計画",SUM(AA95:BB95),IF($BI$3="実績",SUM(AA95:BE95),""))</f>
        <v>82</v>
      </c>
      <c r="BG95" s="251"/>
      <c r="BH95" s="252">
        <f>IF($BI$3="計画",BF95/4,IF($BI$3="実績",(BF95/($BI$7/7)),""))</f>
        <v>20.5</v>
      </c>
      <c r="BI95" s="253"/>
      <c r="BJ95" s="238"/>
      <c r="BK95" s="239"/>
      <c r="BL95" s="239"/>
      <c r="BM95" s="239"/>
      <c r="BN95" s="240"/>
    </row>
    <row r="96" spans="2:66" ht="20.25" customHeight="1" x14ac:dyDescent="0.4">
      <c r="B96" s="102"/>
      <c r="C96" s="265"/>
      <c r="D96" s="269"/>
      <c r="E96" s="267"/>
      <c r="F96" s="268"/>
      <c r="G96" s="254"/>
      <c r="H96" s="255"/>
      <c r="I96" s="263" t="str">
        <f>G95</f>
        <v>介護職員</v>
      </c>
      <c r="J96" s="255"/>
      <c r="K96" s="263" t="str">
        <f>M95</f>
        <v>A</v>
      </c>
      <c r="L96" s="255"/>
      <c r="M96" s="256"/>
      <c r="N96" s="257"/>
      <c r="O96" s="258"/>
      <c r="P96" s="259"/>
      <c r="Q96" s="259"/>
      <c r="R96" s="260"/>
      <c r="S96" s="276"/>
      <c r="T96" s="242"/>
      <c r="U96" s="277"/>
      <c r="V96" s="103" t="s">
        <v>127</v>
      </c>
      <c r="W96" s="129"/>
      <c r="X96" s="129"/>
      <c r="Y96" s="130"/>
      <c r="Z96" s="131"/>
      <c r="AA96" s="107">
        <f>IF(AA94="","",VLOOKUP(AA94,【記載例】シフト記号表!$C$5:$Y$46,23,FALSE))</f>
        <v>1.9999999999999991</v>
      </c>
      <c r="AB96" s="108" t="str">
        <f>IF(AB94="","",VLOOKUP(AB94,【記載例】シフト記号表!$C$5:$Y$46,23,FALSE))</f>
        <v>-</v>
      </c>
      <c r="AC96" s="108">
        <f>IF(AC94="","",VLOOKUP(AC94,【記載例】シフト記号表!$C$5:$Y$46,23,FALSE))</f>
        <v>1.9999999999999991</v>
      </c>
      <c r="AD96" s="108" t="str">
        <f>IF(AD94="","",VLOOKUP(AD94,【記載例】シフト記号表!$C$5:$Y$46,23,FALSE))</f>
        <v>-</v>
      </c>
      <c r="AE96" s="108">
        <f>IF(AE94="","",VLOOKUP(AE94,【記載例】シフト記号表!$C$5:$Y$46,23,FALSE))</f>
        <v>2.9999999999999991</v>
      </c>
      <c r="AF96" s="108" t="str">
        <f>IF(AF94="","",VLOOKUP(AF94,【記載例】シフト記号表!$C$5:$Y$46,23,FALSE))</f>
        <v>-</v>
      </c>
      <c r="AG96" s="109">
        <f>IF(AG94="","",VLOOKUP(AG94,【記載例】シフト記号表!$C$5:$Y$46,23,FALSE))</f>
        <v>14</v>
      </c>
      <c r="AH96" s="107" t="str">
        <f>IF(AH94="","",VLOOKUP(AH94,【記載例】シフト記号表!$C$5:$Y$46,23,FALSE))</f>
        <v>-</v>
      </c>
      <c r="AI96" s="108">
        <f>IF(AI94="","",VLOOKUP(AI94,【記載例】シフト記号表!$C$5:$Y$46,23,FALSE))</f>
        <v>2.9999999999999991</v>
      </c>
      <c r="AJ96" s="108">
        <f>IF(AJ94="","",VLOOKUP(AJ94,【記載例】シフト記号表!$C$5:$Y$46,23,FALSE))</f>
        <v>2.9999999999999991</v>
      </c>
      <c r="AK96" s="108">
        <f>IF(AK94="","",VLOOKUP(AK94,【記載例】シフト記号表!$C$5:$Y$46,23,FALSE))</f>
        <v>1.9999999999999991</v>
      </c>
      <c r="AL96" s="108">
        <f>IF(AL94="","",VLOOKUP(AL94,【記載例】シフト記号表!$C$5:$Y$46,23,FALSE))</f>
        <v>1.9999999999999991</v>
      </c>
      <c r="AM96" s="108" t="str">
        <f>IF(AM94="","",VLOOKUP(AM94,【記載例】シフト記号表!$C$5:$Y$46,23,FALSE))</f>
        <v>-</v>
      </c>
      <c r="AN96" s="109">
        <f>IF(AN94="","",VLOOKUP(AN94,【記載例】シフト記号表!$C$5:$Y$46,23,FALSE))</f>
        <v>2.9999999999999991</v>
      </c>
      <c r="AO96" s="107">
        <f>IF(AO94="","",VLOOKUP(AO94,【記載例】シフト記号表!$C$5:$Y$46,23,FALSE))</f>
        <v>14</v>
      </c>
      <c r="AP96" s="108" t="str">
        <f>IF(AP94="","",VLOOKUP(AP94,【記載例】シフト記号表!$C$5:$Y$46,23,FALSE))</f>
        <v>-</v>
      </c>
      <c r="AQ96" s="108">
        <f>IF(AQ94="","",VLOOKUP(AQ94,【記載例】シフト記号表!$C$5:$Y$46,23,FALSE))</f>
        <v>1.9999999999999991</v>
      </c>
      <c r="AR96" s="108" t="str">
        <f>IF(AR94="","",VLOOKUP(AR94,【記載例】シフト記号表!$C$5:$Y$46,23,FALSE))</f>
        <v>-</v>
      </c>
      <c r="AS96" s="108">
        <f>IF(AS94="","",VLOOKUP(AS94,【記載例】シフト記号表!$C$5:$Y$46,23,FALSE))</f>
        <v>2.9999999999999991</v>
      </c>
      <c r="AT96" s="108">
        <f>IF(AT94="","",VLOOKUP(AT94,【記載例】シフト記号表!$C$5:$Y$46,23,FALSE))</f>
        <v>2.9999999999999991</v>
      </c>
      <c r="AU96" s="109" t="str">
        <f>IF(AU94="","",VLOOKUP(AU94,【記載例】シフト記号表!$C$5:$Y$46,23,FALSE))</f>
        <v>-</v>
      </c>
      <c r="AV96" s="107" t="str">
        <f>IF(AV94="","",VLOOKUP(AV94,【記載例】シフト記号表!$C$5:$Y$46,23,FALSE))</f>
        <v>-</v>
      </c>
      <c r="AW96" s="108">
        <f>IF(AW94="","",VLOOKUP(AW94,【記載例】シフト記号表!$C$5:$Y$46,23,FALSE))</f>
        <v>14</v>
      </c>
      <c r="AX96" s="108" t="str">
        <f>IF(AX94="","",VLOOKUP(AX94,【記載例】シフト記号表!$C$5:$Y$46,23,FALSE))</f>
        <v>-</v>
      </c>
      <c r="AY96" s="108">
        <f>IF(AY94="","",VLOOKUP(AY94,【記載例】シフト記号表!$C$5:$Y$46,23,FALSE))</f>
        <v>1.9999999999999991</v>
      </c>
      <c r="AZ96" s="108">
        <f>IF(AZ94="","",VLOOKUP(AZ94,【記載例】シフト記号表!$C$5:$Y$46,23,FALSE))</f>
        <v>2.9999999999999991</v>
      </c>
      <c r="BA96" s="108">
        <f>IF(BA94="","",VLOOKUP(BA94,【記載例】シフト記号表!$C$5:$Y$46,23,FALSE))</f>
        <v>2.9999999999999991</v>
      </c>
      <c r="BB96" s="109" t="str">
        <f>IF(BB94="","",VLOOKUP(BB94,【記載例】シフト記号表!$C$5:$Y$46,23,FALSE))</f>
        <v>-</v>
      </c>
      <c r="BC96" s="107" t="str">
        <f>IF(BC94="","",VLOOKUP(BC94,【記載例】シフト記号表!$C$5:$Y$46,23,FALSE))</f>
        <v/>
      </c>
      <c r="BD96" s="108" t="str">
        <f>IF(BD94="","",VLOOKUP(BD94,【記載例】シフト記号表!$C$5:$Y$46,23,FALSE))</f>
        <v/>
      </c>
      <c r="BE96" s="110" t="str">
        <f>IF(BE94="","",VLOOKUP(BE94,【記載例】シフト記号表!$C$5:$Y$46,23,FALSE))</f>
        <v/>
      </c>
      <c r="BF96" s="261">
        <f>IF($BI$3="計画",SUM(AA96:BB96),IF($BI$3="実績",SUM(AA96:BE96),""))</f>
        <v>78</v>
      </c>
      <c r="BG96" s="262"/>
      <c r="BH96" s="282">
        <f>IF($BI$3="計画",BF96/4,IF($BI$3="実績",(BF96/($BI$7/7)),""))</f>
        <v>19.5</v>
      </c>
      <c r="BI96" s="283"/>
      <c r="BJ96" s="241"/>
      <c r="BK96" s="242"/>
      <c r="BL96" s="242"/>
      <c r="BM96" s="242"/>
      <c r="BN96" s="243"/>
    </row>
    <row r="97" spans="2:66" ht="20.25" customHeight="1" x14ac:dyDescent="0.4">
      <c r="B97" s="111"/>
      <c r="C97" s="264"/>
      <c r="D97" s="266" t="s">
        <v>185</v>
      </c>
      <c r="E97" s="267"/>
      <c r="F97" s="268"/>
      <c r="G97" s="244"/>
      <c r="H97" s="245"/>
      <c r="I97" s="94"/>
      <c r="J97" s="90"/>
      <c r="K97" s="94"/>
      <c r="L97" s="90"/>
      <c r="M97" s="270"/>
      <c r="N97" s="271"/>
      <c r="O97" s="248"/>
      <c r="P97" s="249"/>
      <c r="Q97" s="249"/>
      <c r="R97" s="245"/>
      <c r="S97" s="272" t="s">
        <v>211</v>
      </c>
      <c r="T97" s="236"/>
      <c r="U97" s="273"/>
      <c r="V97" s="114" t="s">
        <v>18</v>
      </c>
      <c r="W97" s="122"/>
      <c r="X97" s="122"/>
      <c r="Y97" s="123"/>
      <c r="Z97" s="128"/>
      <c r="AA97" s="118" t="s">
        <v>43</v>
      </c>
      <c r="AB97" s="170" t="s">
        <v>231</v>
      </c>
      <c r="AC97" s="170" t="s">
        <v>231</v>
      </c>
      <c r="AD97" s="170" t="s">
        <v>230</v>
      </c>
      <c r="AE97" s="170" t="s">
        <v>230</v>
      </c>
      <c r="AF97" s="170" t="s">
        <v>230</v>
      </c>
      <c r="AG97" s="120" t="s">
        <v>43</v>
      </c>
      <c r="AH97" s="118" t="s">
        <v>229</v>
      </c>
      <c r="AI97" s="170" t="s">
        <v>43</v>
      </c>
      <c r="AJ97" s="170" t="s">
        <v>230</v>
      </c>
      <c r="AK97" s="170" t="s">
        <v>43</v>
      </c>
      <c r="AL97" s="170" t="s">
        <v>231</v>
      </c>
      <c r="AM97" s="170" t="s">
        <v>231</v>
      </c>
      <c r="AN97" s="120" t="s">
        <v>43</v>
      </c>
      <c r="AO97" s="118" t="s">
        <v>43</v>
      </c>
      <c r="AP97" s="170" t="s">
        <v>229</v>
      </c>
      <c r="AQ97" s="170" t="s">
        <v>43</v>
      </c>
      <c r="AR97" s="170" t="s">
        <v>230</v>
      </c>
      <c r="AS97" s="170" t="s">
        <v>43</v>
      </c>
      <c r="AT97" s="170" t="s">
        <v>231</v>
      </c>
      <c r="AU97" s="120" t="s">
        <v>231</v>
      </c>
      <c r="AV97" s="118" t="s">
        <v>231</v>
      </c>
      <c r="AW97" s="170" t="s">
        <v>43</v>
      </c>
      <c r="AX97" s="170" t="s">
        <v>229</v>
      </c>
      <c r="AY97" s="170" t="s">
        <v>43</v>
      </c>
      <c r="AZ97" s="170" t="s">
        <v>230</v>
      </c>
      <c r="BA97" s="170" t="s">
        <v>43</v>
      </c>
      <c r="BB97" s="120" t="s">
        <v>231</v>
      </c>
      <c r="BC97" s="118"/>
      <c r="BD97" s="170"/>
      <c r="BE97" s="171"/>
      <c r="BF97" s="278"/>
      <c r="BG97" s="279"/>
      <c r="BH97" s="280"/>
      <c r="BI97" s="281"/>
      <c r="BJ97" s="235"/>
      <c r="BK97" s="236"/>
      <c r="BL97" s="236"/>
      <c r="BM97" s="236"/>
      <c r="BN97" s="237"/>
    </row>
    <row r="98" spans="2:66" ht="20.25" customHeight="1" x14ac:dyDescent="0.4">
      <c r="B98" s="93">
        <f>B95+1</f>
        <v>27</v>
      </c>
      <c r="C98" s="265"/>
      <c r="D98" s="269"/>
      <c r="E98" s="267"/>
      <c r="F98" s="268"/>
      <c r="G98" s="244" t="s">
        <v>135</v>
      </c>
      <c r="H98" s="245"/>
      <c r="I98" s="94"/>
      <c r="J98" s="90"/>
      <c r="K98" s="94"/>
      <c r="L98" s="90"/>
      <c r="M98" s="246" t="s">
        <v>111</v>
      </c>
      <c r="N98" s="247"/>
      <c r="O98" s="248" t="s">
        <v>112</v>
      </c>
      <c r="P98" s="249"/>
      <c r="Q98" s="249"/>
      <c r="R98" s="245"/>
      <c r="S98" s="274"/>
      <c r="T98" s="239"/>
      <c r="U98" s="275"/>
      <c r="V98" s="95" t="s">
        <v>83</v>
      </c>
      <c r="W98" s="96"/>
      <c r="X98" s="96"/>
      <c r="Y98" s="97"/>
      <c r="Z98" s="98"/>
      <c r="AA98" s="99" t="str">
        <f>IF(AA97="","",VLOOKUP(AA97,【記載例】シフト記号表!$C$5:$W$46,21,FALSE))</f>
        <v>-</v>
      </c>
      <c r="AB98" s="100">
        <f>IF(AB97="","",VLOOKUP(AB97,【記載例】シフト記号表!$C$5:$W$46,21,FALSE))</f>
        <v>5.0000000000000009</v>
      </c>
      <c r="AC98" s="100">
        <f>IF(AC97="","",VLOOKUP(AC97,【記載例】シフト記号表!$C$5:$W$46,21,FALSE))</f>
        <v>5.0000000000000009</v>
      </c>
      <c r="AD98" s="100">
        <f>IF(AD97="","",VLOOKUP(AD97,【記載例】シフト記号表!$C$5:$W$46,21,FALSE))</f>
        <v>5.9999999999999991</v>
      </c>
      <c r="AE98" s="100">
        <f>IF(AE97="","",VLOOKUP(AE97,【記載例】シフト記号表!$C$5:$W$46,21,FALSE))</f>
        <v>5.9999999999999991</v>
      </c>
      <c r="AF98" s="100">
        <f>IF(AF97="","",VLOOKUP(AF97,【記載例】シフト記号表!$C$5:$W$46,21,FALSE))</f>
        <v>5.9999999999999991</v>
      </c>
      <c r="AG98" s="101" t="str">
        <f>IF(AG97="","",VLOOKUP(AG97,【記載例】シフト記号表!$C$5:$W$46,21,FALSE))</f>
        <v>-</v>
      </c>
      <c r="AH98" s="99">
        <f>IF(AH97="","",VLOOKUP(AH97,【記載例】シフト記号表!$C$5:$W$46,21,FALSE))</f>
        <v>2</v>
      </c>
      <c r="AI98" s="100" t="str">
        <f>IF(AI97="","",VLOOKUP(AI97,【記載例】シフト記号表!$C$5:$W$46,21,FALSE))</f>
        <v>-</v>
      </c>
      <c r="AJ98" s="100">
        <f>IF(AJ97="","",VLOOKUP(AJ97,【記載例】シフト記号表!$C$5:$W$46,21,FALSE))</f>
        <v>5.9999999999999991</v>
      </c>
      <c r="AK98" s="100" t="str">
        <f>IF(AK97="","",VLOOKUP(AK97,【記載例】シフト記号表!$C$5:$W$46,21,FALSE))</f>
        <v>-</v>
      </c>
      <c r="AL98" s="100">
        <f>IF(AL97="","",VLOOKUP(AL97,【記載例】シフト記号表!$C$5:$W$46,21,FALSE))</f>
        <v>5.0000000000000009</v>
      </c>
      <c r="AM98" s="100">
        <f>IF(AM97="","",VLOOKUP(AM97,【記載例】シフト記号表!$C$5:$W$46,21,FALSE))</f>
        <v>5.0000000000000009</v>
      </c>
      <c r="AN98" s="101" t="str">
        <f>IF(AN97="","",VLOOKUP(AN97,【記載例】シフト記号表!$C$5:$W$46,21,FALSE))</f>
        <v>-</v>
      </c>
      <c r="AO98" s="99" t="str">
        <f>IF(AO97="","",VLOOKUP(AO97,【記載例】シフト記号表!$C$5:$W$46,21,FALSE))</f>
        <v>-</v>
      </c>
      <c r="AP98" s="100">
        <f>IF(AP97="","",VLOOKUP(AP97,【記載例】シフト記号表!$C$5:$W$46,21,FALSE))</f>
        <v>2</v>
      </c>
      <c r="AQ98" s="100" t="str">
        <f>IF(AQ97="","",VLOOKUP(AQ97,【記載例】シフト記号表!$C$5:$W$46,21,FALSE))</f>
        <v>-</v>
      </c>
      <c r="AR98" s="100">
        <f>IF(AR97="","",VLOOKUP(AR97,【記載例】シフト記号表!$C$5:$W$46,21,FALSE))</f>
        <v>5.9999999999999991</v>
      </c>
      <c r="AS98" s="100" t="str">
        <f>IF(AS97="","",VLOOKUP(AS97,【記載例】シフト記号表!$C$5:$W$46,21,FALSE))</f>
        <v>-</v>
      </c>
      <c r="AT98" s="100">
        <f>IF(AT97="","",VLOOKUP(AT97,【記載例】シフト記号表!$C$5:$W$46,21,FALSE))</f>
        <v>5.0000000000000009</v>
      </c>
      <c r="AU98" s="101">
        <f>IF(AU97="","",VLOOKUP(AU97,【記載例】シフト記号表!$C$5:$W$46,21,FALSE))</f>
        <v>5.0000000000000009</v>
      </c>
      <c r="AV98" s="99">
        <f>IF(AV97="","",VLOOKUP(AV97,【記載例】シフト記号表!$C$5:$W$46,21,FALSE))</f>
        <v>5.0000000000000009</v>
      </c>
      <c r="AW98" s="100" t="str">
        <f>IF(AW97="","",VLOOKUP(AW97,【記載例】シフト記号表!$C$5:$W$46,21,FALSE))</f>
        <v>-</v>
      </c>
      <c r="AX98" s="100">
        <f>IF(AX97="","",VLOOKUP(AX97,【記載例】シフト記号表!$C$5:$W$46,21,FALSE))</f>
        <v>2</v>
      </c>
      <c r="AY98" s="100" t="str">
        <f>IF(AY97="","",VLOOKUP(AY97,【記載例】シフト記号表!$C$5:$W$46,21,FALSE))</f>
        <v>-</v>
      </c>
      <c r="AZ98" s="100">
        <f>IF(AZ97="","",VLOOKUP(AZ97,【記載例】シフト記号表!$C$5:$W$46,21,FALSE))</f>
        <v>5.9999999999999991</v>
      </c>
      <c r="BA98" s="100" t="str">
        <f>IF(BA97="","",VLOOKUP(BA97,【記載例】シフト記号表!$C$5:$W$46,21,FALSE))</f>
        <v>-</v>
      </c>
      <c r="BB98" s="101">
        <f>IF(BB97="","",VLOOKUP(BB97,【記載例】シフト記号表!$C$5:$W$46,21,FALSE))</f>
        <v>5.0000000000000009</v>
      </c>
      <c r="BC98" s="99" t="str">
        <f>IF(BC97="","",VLOOKUP(BC97,【記載例】シフト記号表!$C$5:$W$46,21,FALSE))</f>
        <v/>
      </c>
      <c r="BD98" s="100" t="str">
        <f>IF(BD97="","",VLOOKUP(BD97,【記載例】シフト記号表!$C$5:$W$46,21,FALSE))</f>
        <v/>
      </c>
      <c r="BE98" s="169" t="str">
        <f>IF(BE97="","",VLOOKUP(BE97,【記載例】シフト記号表!$C$5:$W$46,21,FALSE))</f>
        <v/>
      </c>
      <c r="BF98" s="250">
        <f>IF($BI$3="計画",SUM(AA98:BB98),IF($BI$3="実績",SUM(AA98:BE98),""))</f>
        <v>82</v>
      </c>
      <c r="BG98" s="251"/>
      <c r="BH98" s="252">
        <f>IF($BI$3="計画",BF98/4,IF($BI$3="実績",(BF98/($BI$7/7)),""))</f>
        <v>20.5</v>
      </c>
      <c r="BI98" s="253"/>
      <c r="BJ98" s="238"/>
      <c r="BK98" s="239"/>
      <c r="BL98" s="239"/>
      <c r="BM98" s="239"/>
      <c r="BN98" s="240"/>
    </row>
    <row r="99" spans="2:66" ht="20.25" customHeight="1" x14ac:dyDescent="0.4">
      <c r="B99" s="102"/>
      <c r="C99" s="265"/>
      <c r="D99" s="269"/>
      <c r="E99" s="267"/>
      <c r="F99" s="268"/>
      <c r="G99" s="254"/>
      <c r="H99" s="255"/>
      <c r="I99" s="263" t="str">
        <f>G98</f>
        <v>介護職員</v>
      </c>
      <c r="J99" s="255"/>
      <c r="K99" s="263" t="str">
        <f>M98</f>
        <v>A</v>
      </c>
      <c r="L99" s="255"/>
      <c r="M99" s="256"/>
      <c r="N99" s="257"/>
      <c r="O99" s="258"/>
      <c r="P99" s="259"/>
      <c r="Q99" s="259"/>
      <c r="R99" s="260"/>
      <c r="S99" s="276"/>
      <c r="T99" s="242"/>
      <c r="U99" s="277"/>
      <c r="V99" s="103" t="s">
        <v>127</v>
      </c>
      <c r="W99" s="129"/>
      <c r="X99" s="129"/>
      <c r="Y99" s="130"/>
      <c r="Z99" s="131"/>
      <c r="AA99" s="107" t="str">
        <f>IF(AA97="","",VLOOKUP(AA97,【記載例】シフト記号表!$C$5:$Y$46,23,FALSE))</f>
        <v>-</v>
      </c>
      <c r="AB99" s="108">
        <f>IF(AB97="","",VLOOKUP(AB97,【記載例】シフト記号表!$C$5:$Y$46,23,FALSE))</f>
        <v>2.9999999999999991</v>
      </c>
      <c r="AC99" s="108">
        <f>IF(AC97="","",VLOOKUP(AC97,【記載例】シフト記号表!$C$5:$Y$46,23,FALSE))</f>
        <v>2.9999999999999991</v>
      </c>
      <c r="AD99" s="108">
        <f>IF(AD97="","",VLOOKUP(AD97,【記載例】シフト記号表!$C$5:$Y$46,23,FALSE))</f>
        <v>1.9999999999999991</v>
      </c>
      <c r="AE99" s="108">
        <f>IF(AE97="","",VLOOKUP(AE97,【記載例】シフト記号表!$C$5:$Y$46,23,FALSE))</f>
        <v>1.9999999999999991</v>
      </c>
      <c r="AF99" s="108">
        <f>IF(AF97="","",VLOOKUP(AF97,【記載例】シフト記号表!$C$5:$Y$46,23,FALSE))</f>
        <v>1.9999999999999991</v>
      </c>
      <c r="AG99" s="109" t="str">
        <f>IF(AG97="","",VLOOKUP(AG97,【記載例】シフト記号表!$C$5:$Y$46,23,FALSE))</f>
        <v>-</v>
      </c>
      <c r="AH99" s="107">
        <f>IF(AH97="","",VLOOKUP(AH97,【記載例】シフト記号表!$C$5:$Y$46,23,FALSE))</f>
        <v>14</v>
      </c>
      <c r="AI99" s="108" t="str">
        <f>IF(AI97="","",VLOOKUP(AI97,【記載例】シフト記号表!$C$5:$Y$46,23,FALSE))</f>
        <v>-</v>
      </c>
      <c r="AJ99" s="108">
        <f>IF(AJ97="","",VLOOKUP(AJ97,【記載例】シフト記号表!$C$5:$Y$46,23,FALSE))</f>
        <v>1.9999999999999991</v>
      </c>
      <c r="AK99" s="108" t="str">
        <f>IF(AK97="","",VLOOKUP(AK97,【記載例】シフト記号表!$C$5:$Y$46,23,FALSE))</f>
        <v>-</v>
      </c>
      <c r="AL99" s="108">
        <f>IF(AL97="","",VLOOKUP(AL97,【記載例】シフト記号表!$C$5:$Y$46,23,FALSE))</f>
        <v>2.9999999999999991</v>
      </c>
      <c r="AM99" s="108">
        <f>IF(AM97="","",VLOOKUP(AM97,【記載例】シフト記号表!$C$5:$Y$46,23,FALSE))</f>
        <v>2.9999999999999991</v>
      </c>
      <c r="AN99" s="109" t="str">
        <f>IF(AN97="","",VLOOKUP(AN97,【記載例】シフト記号表!$C$5:$Y$46,23,FALSE))</f>
        <v>-</v>
      </c>
      <c r="AO99" s="107" t="str">
        <f>IF(AO97="","",VLOOKUP(AO97,【記載例】シフト記号表!$C$5:$Y$46,23,FALSE))</f>
        <v>-</v>
      </c>
      <c r="AP99" s="108">
        <f>IF(AP97="","",VLOOKUP(AP97,【記載例】シフト記号表!$C$5:$Y$46,23,FALSE))</f>
        <v>14</v>
      </c>
      <c r="AQ99" s="108" t="str">
        <f>IF(AQ97="","",VLOOKUP(AQ97,【記載例】シフト記号表!$C$5:$Y$46,23,FALSE))</f>
        <v>-</v>
      </c>
      <c r="AR99" s="108">
        <f>IF(AR97="","",VLOOKUP(AR97,【記載例】シフト記号表!$C$5:$Y$46,23,FALSE))</f>
        <v>1.9999999999999991</v>
      </c>
      <c r="AS99" s="108" t="str">
        <f>IF(AS97="","",VLOOKUP(AS97,【記載例】シフト記号表!$C$5:$Y$46,23,FALSE))</f>
        <v>-</v>
      </c>
      <c r="AT99" s="108">
        <f>IF(AT97="","",VLOOKUP(AT97,【記載例】シフト記号表!$C$5:$Y$46,23,FALSE))</f>
        <v>2.9999999999999991</v>
      </c>
      <c r="AU99" s="109">
        <f>IF(AU97="","",VLOOKUP(AU97,【記載例】シフト記号表!$C$5:$Y$46,23,FALSE))</f>
        <v>2.9999999999999991</v>
      </c>
      <c r="AV99" s="107">
        <f>IF(AV97="","",VLOOKUP(AV97,【記載例】シフト記号表!$C$5:$Y$46,23,FALSE))</f>
        <v>2.9999999999999991</v>
      </c>
      <c r="AW99" s="108" t="str">
        <f>IF(AW97="","",VLOOKUP(AW97,【記載例】シフト記号表!$C$5:$Y$46,23,FALSE))</f>
        <v>-</v>
      </c>
      <c r="AX99" s="108">
        <f>IF(AX97="","",VLOOKUP(AX97,【記載例】シフト記号表!$C$5:$Y$46,23,FALSE))</f>
        <v>14</v>
      </c>
      <c r="AY99" s="108" t="str">
        <f>IF(AY97="","",VLOOKUP(AY97,【記載例】シフト記号表!$C$5:$Y$46,23,FALSE))</f>
        <v>-</v>
      </c>
      <c r="AZ99" s="108">
        <f>IF(AZ97="","",VLOOKUP(AZ97,【記載例】シフト記号表!$C$5:$Y$46,23,FALSE))</f>
        <v>1.9999999999999991</v>
      </c>
      <c r="BA99" s="108" t="str">
        <f>IF(BA97="","",VLOOKUP(BA97,【記載例】シフト記号表!$C$5:$Y$46,23,FALSE))</f>
        <v>-</v>
      </c>
      <c r="BB99" s="109">
        <f>IF(BB97="","",VLOOKUP(BB97,【記載例】シフト記号表!$C$5:$Y$46,23,FALSE))</f>
        <v>2.9999999999999991</v>
      </c>
      <c r="BC99" s="107" t="str">
        <f>IF(BC97="","",VLOOKUP(BC97,【記載例】シフト記号表!$C$5:$Y$46,23,FALSE))</f>
        <v/>
      </c>
      <c r="BD99" s="108" t="str">
        <f>IF(BD97="","",VLOOKUP(BD97,【記載例】シフト記号表!$C$5:$Y$46,23,FALSE))</f>
        <v/>
      </c>
      <c r="BE99" s="110" t="str">
        <f>IF(BE97="","",VLOOKUP(BE97,【記載例】シフト記号表!$C$5:$Y$46,23,FALSE))</f>
        <v/>
      </c>
      <c r="BF99" s="261">
        <f>IF($BI$3="計画",SUM(AA99:BB99),IF($BI$3="実績",SUM(AA99:BE99),""))</f>
        <v>78</v>
      </c>
      <c r="BG99" s="262"/>
      <c r="BH99" s="282">
        <f>IF($BI$3="計画",BF99/4,IF($BI$3="実績",(BF99/($BI$7/7)),""))</f>
        <v>19.5</v>
      </c>
      <c r="BI99" s="283"/>
      <c r="BJ99" s="241"/>
      <c r="BK99" s="242"/>
      <c r="BL99" s="242"/>
      <c r="BM99" s="242"/>
      <c r="BN99" s="243"/>
    </row>
    <row r="100" spans="2:66" ht="20.25" customHeight="1" x14ac:dyDescent="0.4">
      <c r="B100" s="111"/>
      <c r="C100" s="264"/>
      <c r="D100" s="266" t="s">
        <v>185</v>
      </c>
      <c r="E100" s="267"/>
      <c r="F100" s="268"/>
      <c r="G100" s="244"/>
      <c r="H100" s="245"/>
      <c r="I100" s="94"/>
      <c r="J100" s="90"/>
      <c r="K100" s="94"/>
      <c r="L100" s="90"/>
      <c r="M100" s="270"/>
      <c r="N100" s="271"/>
      <c r="O100" s="248"/>
      <c r="P100" s="249"/>
      <c r="Q100" s="249"/>
      <c r="R100" s="245"/>
      <c r="S100" s="272" t="s">
        <v>212</v>
      </c>
      <c r="T100" s="236"/>
      <c r="U100" s="273"/>
      <c r="V100" s="114" t="s">
        <v>18</v>
      </c>
      <c r="W100" s="122"/>
      <c r="X100" s="122"/>
      <c r="Y100" s="123"/>
      <c r="Z100" s="128"/>
      <c r="AA100" s="118" t="s">
        <v>231</v>
      </c>
      <c r="AB100" s="170" t="s">
        <v>43</v>
      </c>
      <c r="AC100" s="170" t="s">
        <v>43</v>
      </c>
      <c r="AD100" s="170" t="s">
        <v>231</v>
      </c>
      <c r="AE100" s="170" t="s">
        <v>43</v>
      </c>
      <c r="AF100" s="170" t="s">
        <v>231</v>
      </c>
      <c r="AG100" s="120" t="s">
        <v>231</v>
      </c>
      <c r="AH100" s="118" t="s">
        <v>43</v>
      </c>
      <c r="AI100" s="170" t="s">
        <v>231</v>
      </c>
      <c r="AJ100" s="170" t="s">
        <v>43</v>
      </c>
      <c r="AK100" s="170" t="s">
        <v>43</v>
      </c>
      <c r="AL100" s="170" t="s">
        <v>231</v>
      </c>
      <c r="AM100" s="170" t="s">
        <v>230</v>
      </c>
      <c r="AN100" s="120" t="s">
        <v>230</v>
      </c>
      <c r="AO100" s="118" t="s">
        <v>231</v>
      </c>
      <c r="AP100" s="170" t="s">
        <v>43</v>
      </c>
      <c r="AQ100" s="170" t="s">
        <v>231</v>
      </c>
      <c r="AR100" s="170" t="s">
        <v>43</v>
      </c>
      <c r="AS100" s="170" t="s">
        <v>231</v>
      </c>
      <c r="AT100" s="170" t="s">
        <v>43</v>
      </c>
      <c r="AU100" s="120" t="s">
        <v>230</v>
      </c>
      <c r="AV100" s="118" t="s">
        <v>230</v>
      </c>
      <c r="AW100" s="170" t="s">
        <v>231</v>
      </c>
      <c r="AX100" s="170" t="s">
        <v>43</v>
      </c>
      <c r="AY100" s="170" t="s">
        <v>231</v>
      </c>
      <c r="AZ100" s="170" t="s">
        <v>43</v>
      </c>
      <c r="BA100" s="170" t="s">
        <v>230</v>
      </c>
      <c r="BB100" s="120" t="s">
        <v>43</v>
      </c>
      <c r="BC100" s="118"/>
      <c r="BD100" s="170"/>
      <c r="BE100" s="171"/>
      <c r="BF100" s="278"/>
      <c r="BG100" s="279"/>
      <c r="BH100" s="280"/>
      <c r="BI100" s="281"/>
      <c r="BJ100" s="235"/>
      <c r="BK100" s="236"/>
      <c r="BL100" s="236"/>
      <c r="BM100" s="236"/>
      <c r="BN100" s="237"/>
    </row>
    <row r="101" spans="2:66" ht="20.25" customHeight="1" x14ac:dyDescent="0.4">
      <c r="B101" s="93">
        <f>B98+1</f>
        <v>28</v>
      </c>
      <c r="C101" s="265"/>
      <c r="D101" s="269"/>
      <c r="E101" s="267"/>
      <c r="F101" s="268"/>
      <c r="G101" s="244" t="s">
        <v>135</v>
      </c>
      <c r="H101" s="245"/>
      <c r="I101" s="94"/>
      <c r="J101" s="90"/>
      <c r="K101" s="94"/>
      <c r="L101" s="90"/>
      <c r="M101" s="246" t="s">
        <v>126</v>
      </c>
      <c r="N101" s="247"/>
      <c r="O101" s="248" t="s">
        <v>112</v>
      </c>
      <c r="P101" s="249"/>
      <c r="Q101" s="249"/>
      <c r="R101" s="245"/>
      <c r="S101" s="274"/>
      <c r="T101" s="239"/>
      <c r="U101" s="275"/>
      <c r="V101" s="95" t="s">
        <v>83</v>
      </c>
      <c r="W101" s="96"/>
      <c r="X101" s="96"/>
      <c r="Y101" s="97"/>
      <c r="Z101" s="98"/>
      <c r="AA101" s="99">
        <f>IF(AA100="","",VLOOKUP(AA100,【記載例】シフト記号表!$C$5:$W$46,21,FALSE))</f>
        <v>5.0000000000000009</v>
      </c>
      <c r="AB101" s="100" t="str">
        <f>IF(AB100="","",VLOOKUP(AB100,【記載例】シフト記号表!$C$5:$W$46,21,FALSE))</f>
        <v>-</v>
      </c>
      <c r="AC101" s="100" t="str">
        <f>IF(AC100="","",VLOOKUP(AC100,【記載例】シフト記号表!$C$5:$W$46,21,FALSE))</f>
        <v>-</v>
      </c>
      <c r="AD101" s="100">
        <f>IF(AD100="","",VLOOKUP(AD100,【記載例】シフト記号表!$C$5:$W$46,21,FALSE))</f>
        <v>5.0000000000000009</v>
      </c>
      <c r="AE101" s="100" t="str">
        <f>IF(AE100="","",VLOOKUP(AE100,【記載例】シフト記号表!$C$5:$W$46,21,FALSE))</f>
        <v>-</v>
      </c>
      <c r="AF101" s="100">
        <f>IF(AF100="","",VLOOKUP(AF100,【記載例】シフト記号表!$C$5:$W$46,21,FALSE))</f>
        <v>5.0000000000000009</v>
      </c>
      <c r="AG101" s="101">
        <f>IF(AG100="","",VLOOKUP(AG100,【記載例】シフト記号表!$C$5:$W$46,21,FALSE))</f>
        <v>5.0000000000000009</v>
      </c>
      <c r="AH101" s="99" t="str">
        <f>IF(AH100="","",VLOOKUP(AH100,【記載例】シフト記号表!$C$5:$W$46,21,FALSE))</f>
        <v>-</v>
      </c>
      <c r="AI101" s="100">
        <f>IF(AI100="","",VLOOKUP(AI100,【記載例】シフト記号表!$C$5:$W$46,21,FALSE))</f>
        <v>5.0000000000000009</v>
      </c>
      <c r="AJ101" s="100" t="str">
        <f>IF(AJ100="","",VLOOKUP(AJ100,【記載例】シフト記号表!$C$5:$W$46,21,FALSE))</f>
        <v>-</v>
      </c>
      <c r="AK101" s="100" t="str">
        <f>IF(AK100="","",VLOOKUP(AK100,【記載例】シフト記号表!$C$5:$W$46,21,FALSE))</f>
        <v>-</v>
      </c>
      <c r="AL101" s="100">
        <f>IF(AL100="","",VLOOKUP(AL100,【記載例】シフト記号表!$C$5:$W$46,21,FALSE))</f>
        <v>5.0000000000000009</v>
      </c>
      <c r="AM101" s="100">
        <f>IF(AM100="","",VLOOKUP(AM100,【記載例】シフト記号表!$C$5:$W$46,21,FALSE))</f>
        <v>5.9999999999999991</v>
      </c>
      <c r="AN101" s="101">
        <f>IF(AN100="","",VLOOKUP(AN100,【記載例】シフト記号表!$C$5:$W$46,21,FALSE))</f>
        <v>5.9999999999999991</v>
      </c>
      <c r="AO101" s="99">
        <f>IF(AO100="","",VLOOKUP(AO100,【記載例】シフト記号表!$C$5:$W$46,21,FALSE))</f>
        <v>5.0000000000000009</v>
      </c>
      <c r="AP101" s="100" t="str">
        <f>IF(AP100="","",VLOOKUP(AP100,【記載例】シフト記号表!$C$5:$W$46,21,FALSE))</f>
        <v>-</v>
      </c>
      <c r="AQ101" s="100">
        <f>IF(AQ100="","",VLOOKUP(AQ100,【記載例】シフト記号表!$C$5:$W$46,21,FALSE))</f>
        <v>5.0000000000000009</v>
      </c>
      <c r="AR101" s="100" t="str">
        <f>IF(AR100="","",VLOOKUP(AR100,【記載例】シフト記号表!$C$5:$W$46,21,FALSE))</f>
        <v>-</v>
      </c>
      <c r="AS101" s="100">
        <f>IF(AS100="","",VLOOKUP(AS100,【記載例】シフト記号表!$C$5:$W$46,21,FALSE))</f>
        <v>5.0000000000000009</v>
      </c>
      <c r="AT101" s="100" t="str">
        <f>IF(AT100="","",VLOOKUP(AT100,【記載例】シフト記号表!$C$5:$W$46,21,FALSE))</f>
        <v>-</v>
      </c>
      <c r="AU101" s="101">
        <f>IF(AU100="","",VLOOKUP(AU100,【記載例】シフト記号表!$C$5:$W$46,21,FALSE))</f>
        <v>5.9999999999999991</v>
      </c>
      <c r="AV101" s="99">
        <f>IF(AV100="","",VLOOKUP(AV100,【記載例】シフト記号表!$C$5:$W$46,21,FALSE))</f>
        <v>5.9999999999999991</v>
      </c>
      <c r="AW101" s="100">
        <f>IF(AW100="","",VLOOKUP(AW100,【記載例】シフト記号表!$C$5:$W$46,21,FALSE))</f>
        <v>5.0000000000000009</v>
      </c>
      <c r="AX101" s="100" t="str">
        <f>IF(AX100="","",VLOOKUP(AX100,【記載例】シフト記号表!$C$5:$W$46,21,FALSE))</f>
        <v>-</v>
      </c>
      <c r="AY101" s="100">
        <f>IF(AY100="","",VLOOKUP(AY100,【記載例】シフト記号表!$C$5:$W$46,21,FALSE))</f>
        <v>5.0000000000000009</v>
      </c>
      <c r="AZ101" s="100" t="str">
        <f>IF(AZ100="","",VLOOKUP(AZ100,【記載例】シフト記号表!$C$5:$W$46,21,FALSE))</f>
        <v>-</v>
      </c>
      <c r="BA101" s="100">
        <f>IF(BA100="","",VLOOKUP(BA100,【記載例】シフト記号表!$C$5:$W$46,21,FALSE))</f>
        <v>5.9999999999999991</v>
      </c>
      <c r="BB101" s="101" t="str">
        <f>IF(BB100="","",VLOOKUP(BB100,【記載例】シフト記号表!$C$5:$W$46,21,FALSE))</f>
        <v>-</v>
      </c>
      <c r="BC101" s="99" t="str">
        <f>IF(BC100="","",VLOOKUP(BC100,【記載例】シフト記号表!$C$5:$W$46,21,FALSE))</f>
        <v/>
      </c>
      <c r="BD101" s="100" t="str">
        <f>IF(BD100="","",VLOOKUP(BD100,【記載例】シフト記号表!$C$5:$W$46,21,FALSE))</f>
        <v/>
      </c>
      <c r="BE101" s="169" t="str">
        <f>IF(BE100="","",VLOOKUP(BE100,【記載例】シフト記号表!$C$5:$W$46,21,FALSE))</f>
        <v/>
      </c>
      <c r="BF101" s="250">
        <f>IF($BI$3="計画",SUM(AA101:BB101),IF($BI$3="実績",SUM(AA101:BE101),""))</f>
        <v>85</v>
      </c>
      <c r="BG101" s="251"/>
      <c r="BH101" s="252">
        <f>IF($BI$3="計画",BF101/4,IF($BI$3="実績",(BF101/($BI$7/7)),""))</f>
        <v>21.25</v>
      </c>
      <c r="BI101" s="253"/>
      <c r="BJ101" s="238"/>
      <c r="BK101" s="239"/>
      <c r="BL101" s="239"/>
      <c r="BM101" s="239"/>
      <c r="BN101" s="240"/>
    </row>
    <row r="102" spans="2:66" ht="20.25" customHeight="1" x14ac:dyDescent="0.4">
      <c r="B102" s="102"/>
      <c r="C102" s="265"/>
      <c r="D102" s="269"/>
      <c r="E102" s="267"/>
      <c r="F102" s="268"/>
      <c r="G102" s="254"/>
      <c r="H102" s="255"/>
      <c r="I102" s="263" t="str">
        <f>G101</f>
        <v>介護職員</v>
      </c>
      <c r="J102" s="255"/>
      <c r="K102" s="263" t="str">
        <f>M101</f>
        <v>C</v>
      </c>
      <c r="L102" s="255"/>
      <c r="M102" s="256"/>
      <c r="N102" s="257"/>
      <c r="O102" s="258"/>
      <c r="P102" s="259"/>
      <c r="Q102" s="259"/>
      <c r="R102" s="260"/>
      <c r="S102" s="276"/>
      <c r="T102" s="242"/>
      <c r="U102" s="277"/>
      <c r="V102" s="103" t="s">
        <v>127</v>
      </c>
      <c r="W102" s="129"/>
      <c r="X102" s="129"/>
      <c r="Y102" s="130"/>
      <c r="Z102" s="131"/>
      <c r="AA102" s="107">
        <f>IF(AA100="","",VLOOKUP(AA100,【記載例】シフト記号表!$C$5:$Y$46,23,FALSE))</f>
        <v>2.9999999999999991</v>
      </c>
      <c r="AB102" s="108" t="str">
        <f>IF(AB100="","",VLOOKUP(AB100,【記載例】シフト記号表!$C$5:$Y$46,23,FALSE))</f>
        <v>-</v>
      </c>
      <c r="AC102" s="108" t="str">
        <f>IF(AC100="","",VLOOKUP(AC100,【記載例】シフト記号表!$C$5:$Y$46,23,FALSE))</f>
        <v>-</v>
      </c>
      <c r="AD102" s="108">
        <f>IF(AD100="","",VLOOKUP(AD100,【記載例】シフト記号表!$C$5:$Y$46,23,FALSE))</f>
        <v>2.9999999999999991</v>
      </c>
      <c r="AE102" s="108" t="str">
        <f>IF(AE100="","",VLOOKUP(AE100,【記載例】シフト記号表!$C$5:$Y$46,23,FALSE))</f>
        <v>-</v>
      </c>
      <c r="AF102" s="108">
        <f>IF(AF100="","",VLOOKUP(AF100,【記載例】シフト記号表!$C$5:$Y$46,23,FALSE))</f>
        <v>2.9999999999999991</v>
      </c>
      <c r="AG102" s="109">
        <f>IF(AG100="","",VLOOKUP(AG100,【記載例】シフト記号表!$C$5:$Y$46,23,FALSE))</f>
        <v>2.9999999999999991</v>
      </c>
      <c r="AH102" s="107" t="str">
        <f>IF(AH100="","",VLOOKUP(AH100,【記載例】シフト記号表!$C$5:$Y$46,23,FALSE))</f>
        <v>-</v>
      </c>
      <c r="AI102" s="108">
        <f>IF(AI100="","",VLOOKUP(AI100,【記載例】シフト記号表!$C$5:$Y$46,23,FALSE))</f>
        <v>2.9999999999999991</v>
      </c>
      <c r="AJ102" s="108" t="str">
        <f>IF(AJ100="","",VLOOKUP(AJ100,【記載例】シフト記号表!$C$5:$Y$46,23,FALSE))</f>
        <v>-</v>
      </c>
      <c r="AK102" s="108" t="str">
        <f>IF(AK100="","",VLOOKUP(AK100,【記載例】シフト記号表!$C$5:$Y$46,23,FALSE))</f>
        <v>-</v>
      </c>
      <c r="AL102" s="108">
        <f>IF(AL100="","",VLOOKUP(AL100,【記載例】シフト記号表!$C$5:$Y$46,23,FALSE))</f>
        <v>2.9999999999999991</v>
      </c>
      <c r="AM102" s="108">
        <f>IF(AM100="","",VLOOKUP(AM100,【記載例】シフト記号表!$C$5:$Y$46,23,FALSE))</f>
        <v>1.9999999999999991</v>
      </c>
      <c r="AN102" s="109">
        <f>IF(AN100="","",VLOOKUP(AN100,【記載例】シフト記号表!$C$5:$Y$46,23,FALSE))</f>
        <v>1.9999999999999991</v>
      </c>
      <c r="AO102" s="107">
        <f>IF(AO100="","",VLOOKUP(AO100,【記載例】シフト記号表!$C$5:$Y$46,23,FALSE))</f>
        <v>2.9999999999999991</v>
      </c>
      <c r="AP102" s="108" t="str">
        <f>IF(AP100="","",VLOOKUP(AP100,【記載例】シフト記号表!$C$5:$Y$46,23,FALSE))</f>
        <v>-</v>
      </c>
      <c r="AQ102" s="108">
        <f>IF(AQ100="","",VLOOKUP(AQ100,【記載例】シフト記号表!$C$5:$Y$46,23,FALSE))</f>
        <v>2.9999999999999991</v>
      </c>
      <c r="AR102" s="108" t="str">
        <f>IF(AR100="","",VLOOKUP(AR100,【記載例】シフト記号表!$C$5:$Y$46,23,FALSE))</f>
        <v>-</v>
      </c>
      <c r="AS102" s="108">
        <f>IF(AS100="","",VLOOKUP(AS100,【記載例】シフト記号表!$C$5:$Y$46,23,FALSE))</f>
        <v>2.9999999999999991</v>
      </c>
      <c r="AT102" s="108" t="str">
        <f>IF(AT100="","",VLOOKUP(AT100,【記載例】シフト記号表!$C$5:$Y$46,23,FALSE))</f>
        <v>-</v>
      </c>
      <c r="AU102" s="109">
        <f>IF(AU100="","",VLOOKUP(AU100,【記載例】シフト記号表!$C$5:$Y$46,23,FALSE))</f>
        <v>1.9999999999999991</v>
      </c>
      <c r="AV102" s="107">
        <f>IF(AV100="","",VLOOKUP(AV100,【記載例】シフト記号表!$C$5:$Y$46,23,FALSE))</f>
        <v>1.9999999999999991</v>
      </c>
      <c r="AW102" s="108">
        <f>IF(AW100="","",VLOOKUP(AW100,【記載例】シフト記号表!$C$5:$Y$46,23,FALSE))</f>
        <v>2.9999999999999991</v>
      </c>
      <c r="AX102" s="108" t="str">
        <f>IF(AX100="","",VLOOKUP(AX100,【記載例】シフト記号表!$C$5:$Y$46,23,FALSE))</f>
        <v>-</v>
      </c>
      <c r="AY102" s="108">
        <f>IF(AY100="","",VLOOKUP(AY100,【記載例】シフト記号表!$C$5:$Y$46,23,FALSE))</f>
        <v>2.9999999999999991</v>
      </c>
      <c r="AZ102" s="108" t="str">
        <f>IF(AZ100="","",VLOOKUP(AZ100,【記載例】シフト記号表!$C$5:$Y$46,23,FALSE))</f>
        <v>-</v>
      </c>
      <c r="BA102" s="108">
        <f>IF(BA100="","",VLOOKUP(BA100,【記載例】シフト記号表!$C$5:$Y$46,23,FALSE))</f>
        <v>1.9999999999999991</v>
      </c>
      <c r="BB102" s="109" t="str">
        <f>IF(BB100="","",VLOOKUP(BB100,【記載例】シフト記号表!$C$5:$Y$46,23,FALSE))</f>
        <v>-</v>
      </c>
      <c r="BC102" s="107" t="str">
        <f>IF(BC100="","",VLOOKUP(BC100,【記載例】シフト記号表!$C$5:$Y$46,23,FALSE))</f>
        <v/>
      </c>
      <c r="BD102" s="108" t="str">
        <f>IF(BD100="","",VLOOKUP(BD100,【記載例】シフト記号表!$C$5:$Y$46,23,FALSE))</f>
        <v/>
      </c>
      <c r="BE102" s="110" t="str">
        <f>IF(BE100="","",VLOOKUP(BE100,【記載例】シフト記号表!$C$5:$Y$46,23,FALSE))</f>
        <v/>
      </c>
      <c r="BF102" s="261">
        <f>IF($BI$3="計画",SUM(AA102:BB102),IF($BI$3="実績",SUM(AA102:BE102),""))</f>
        <v>42.999999999999993</v>
      </c>
      <c r="BG102" s="262"/>
      <c r="BH102" s="282">
        <f>IF($BI$3="計画",BF102/4,IF($BI$3="実績",(BF102/($BI$7/7)),""))</f>
        <v>10.749999999999998</v>
      </c>
      <c r="BI102" s="283"/>
      <c r="BJ102" s="241"/>
      <c r="BK102" s="242"/>
      <c r="BL102" s="242"/>
      <c r="BM102" s="242"/>
      <c r="BN102" s="243"/>
    </row>
    <row r="103" spans="2:66" ht="20.25" customHeight="1" x14ac:dyDescent="0.4">
      <c r="B103" s="111"/>
      <c r="C103" s="264"/>
      <c r="D103" s="266"/>
      <c r="E103" s="267"/>
      <c r="F103" s="268"/>
      <c r="G103" s="244"/>
      <c r="H103" s="245"/>
      <c r="I103" s="94"/>
      <c r="J103" s="90"/>
      <c r="K103" s="94"/>
      <c r="L103" s="90"/>
      <c r="M103" s="270"/>
      <c r="N103" s="271"/>
      <c r="O103" s="248"/>
      <c r="P103" s="249"/>
      <c r="Q103" s="249"/>
      <c r="R103" s="245"/>
      <c r="S103" s="272"/>
      <c r="T103" s="236"/>
      <c r="U103" s="273"/>
      <c r="V103" s="114" t="s">
        <v>18</v>
      </c>
      <c r="W103" s="122"/>
      <c r="X103" s="122"/>
      <c r="Y103" s="123"/>
      <c r="Z103" s="128"/>
      <c r="AA103" s="118"/>
      <c r="AB103" s="170"/>
      <c r="AC103" s="170"/>
      <c r="AD103" s="170"/>
      <c r="AE103" s="170"/>
      <c r="AF103" s="170"/>
      <c r="AG103" s="120"/>
      <c r="AH103" s="118"/>
      <c r="AI103" s="170"/>
      <c r="AJ103" s="170"/>
      <c r="AK103" s="170"/>
      <c r="AL103" s="170"/>
      <c r="AM103" s="170"/>
      <c r="AN103" s="120"/>
      <c r="AO103" s="118"/>
      <c r="AP103" s="170"/>
      <c r="AQ103" s="170"/>
      <c r="AR103" s="170"/>
      <c r="AS103" s="170"/>
      <c r="AT103" s="170"/>
      <c r="AU103" s="120"/>
      <c r="AV103" s="118"/>
      <c r="AW103" s="170"/>
      <c r="AX103" s="170"/>
      <c r="AY103" s="170"/>
      <c r="AZ103" s="170"/>
      <c r="BA103" s="170"/>
      <c r="BB103" s="120"/>
      <c r="BC103" s="118"/>
      <c r="BD103" s="170"/>
      <c r="BE103" s="171"/>
      <c r="BF103" s="278"/>
      <c r="BG103" s="279"/>
      <c r="BH103" s="280"/>
      <c r="BI103" s="281"/>
      <c r="BJ103" s="235"/>
      <c r="BK103" s="236"/>
      <c r="BL103" s="236"/>
      <c r="BM103" s="236"/>
      <c r="BN103" s="237"/>
    </row>
    <row r="104" spans="2:66" ht="20.25" customHeight="1" x14ac:dyDescent="0.4">
      <c r="B104" s="93">
        <f>B101+1</f>
        <v>29</v>
      </c>
      <c r="C104" s="265"/>
      <c r="D104" s="269"/>
      <c r="E104" s="267"/>
      <c r="F104" s="268"/>
      <c r="G104" s="244"/>
      <c r="H104" s="245"/>
      <c r="I104" s="94"/>
      <c r="J104" s="90"/>
      <c r="K104" s="94"/>
      <c r="L104" s="90"/>
      <c r="M104" s="246"/>
      <c r="N104" s="247"/>
      <c r="O104" s="248"/>
      <c r="P104" s="249"/>
      <c r="Q104" s="249"/>
      <c r="R104" s="245"/>
      <c r="S104" s="274"/>
      <c r="T104" s="239"/>
      <c r="U104" s="275"/>
      <c r="V104" s="95" t="s">
        <v>83</v>
      </c>
      <c r="W104" s="96"/>
      <c r="X104" s="96"/>
      <c r="Y104" s="97"/>
      <c r="Z104" s="98"/>
      <c r="AA104" s="99" t="str">
        <f>IF(AA103="","",VLOOKUP(AA103,【記載例】シフト記号表!$C$5:$W$46,21,FALSE))</f>
        <v/>
      </c>
      <c r="AB104" s="100" t="str">
        <f>IF(AB103="","",VLOOKUP(AB103,【記載例】シフト記号表!$C$5:$W$46,21,FALSE))</f>
        <v/>
      </c>
      <c r="AC104" s="100" t="str">
        <f>IF(AC103="","",VLOOKUP(AC103,【記載例】シフト記号表!$C$5:$W$46,21,FALSE))</f>
        <v/>
      </c>
      <c r="AD104" s="100" t="str">
        <f>IF(AD103="","",VLOOKUP(AD103,【記載例】シフト記号表!$C$5:$W$46,21,FALSE))</f>
        <v/>
      </c>
      <c r="AE104" s="100" t="str">
        <f>IF(AE103="","",VLOOKUP(AE103,【記載例】シフト記号表!$C$5:$W$46,21,FALSE))</f>
        <v/>
      </c>
      <c r="AF104" s="100" t="str">
        <f>IF(AF103="","",VLOOKUP(AF103,【記載例】シフト記号表!$C$5:$W$46,21,FALSE))</f>
        <v/>
      </c>
      <c r="AG104" s="101" t="str">
        <f>IF(AG103="","",VLOOKUP(AG103,【記載例】シフト記号表!$C$5:$W$46,21,FALSE))</f>
        <v/>
      </c>
      <c r="AH104" s="99" t="str">
        <f>IF(AH103="","",VLOOKUP(AH103,【記載例】シフト記号表!$C$5:$W$46,21,FALSE))</f>
        <v/>
      </c>
      <c r="AI104" s="100" t="str">
        <f>IF(AI103="","",VLOOKUP(AI103,【記載例】シフト記号表!$C$5:$W$46,21,FALSE))</f>
        <v/>
      </c>
      <c r="AJ104" s="100" t="str">
        <f>IF(AJ103="","",VLOOKUP(AJ103,【記載例】シフト記号表!$C$5:$W$46,21,FALSE))</f>
        <v/>
      </c>
      <c r="AK104" s="100" t="str">
        <f>IF(AK103="","",VLOOKUP(AK103,【記載例】シフト記号表!$C$5:$W$46,21,FALSE))</f>
        <v/>
      </c>
      <c r="AL104" s="100" t="str">
        <f>IF(AL103="","",VLOOKUP(AL103,【記載例】シフト記号表!$C$5:$W$46,21,FALSE))</f>
        <v/>
      </c>
      <c r="AM104" s="100" t="str">
        <f>IF(AM103="","",VLOOKUP(AM103,【記載例】シフト記号表!$C$5:$W$46,21,FALSE))</f>
        <v/>
      </c>
      <c r="AN104" s="101" t="str">
        <f>IF(AN103="","",VLOOKUP(AN103,【記載例】シフト記号表!$C$5:$W$46,21,FALSE))</f>
        <v/>
      </c>
      <c r="AO104" s="99" t="str">
        <f>IF(AO103="","",VLOOKUP(AO103,【記載例】シフト記号表!$C$5:$W$46,21,FALSE))</f>
        <v/>
      </c>
      <c r="AP104" s="100" t="str">
        <f>IF(AP103="","",VLOOKUP(AP103,【記載例】シフト記号表!$C$5:$W$46,21,FALSE))</f>
        <v/>
      </c>
      <c r="AQ104" s="100" t="str">
        <f>IF(AQ103="","",VLOOKUP(AQ103,【記載例】シフト記号表!$C$5:$W$46,21,FALSE))</f>
        <v/>
      </c>
      <c r="AR104" s="100" t="str">
        <f>IF(AR103="","",VLOOKUP(AR103,【記載例】シフト記号表!$C$5:$W$46,21,FALSE))</f>
        <v/>
      </c>
      <c r="AS104" s="100" t="str">
        <f>IF(AS103="","",VLOOKUP(AS103,【記載例】シフト記号表!$C$5:$W$46,21,FALSE))</f>
        <v/>
      </c>
      <c r="AT104" s="100" t="str">
        <f>IF(AT103="","",VLOOKUP(AT103,【記載例】シフト記号表!$C$5:$W$46,21,FALSE))</f>
        <v/>
      </c>
      <c r="AU104" s="101" t="str">
        <f>IF(AU103="","",VLOOKUP(AU103,【記載例】シフト記号表!$C$5:$W$46,21,FALSE))</f>
        <v/>
      </c>
      <c r="AV104" s="99" t="str">
        <f>IF(AV103="","",VLOOKUP(AV103,【記載例】シフト記号表!$C$5:$W$46,21,FALSE))</f>
        <v/>
      </c>
      <c r="AW104" s="100" t="str">
        <f>IF(AW103="","",VLOOKUP(AW103,【記載例】シフト記号表!$C$5:$W$46,21,FALSE))</f>
        <v/>
      </c>
      <c r="AX104" s="100" t="str">
        <f>IF(AX103="","",VLOOKUP(AX103,【記載例】シフト記号表!$C$5:$W$46,21,FALSE))</f>
        <v/>
      </c>
      <c r="AY104" s="100" t="str">
        <f>IF(AY103="","",VLOOKUP(AY103,【記載例】シフト記号表!$C$5:$W$46,21,FALSE))</f>
        <v/>
      </c>
      <c r="AZ104" s="100" t="str">
        <f>IF(AZ103="","",VLOOKUP(AZ103,【記載例】シフト記号表!$C$5:$W$46,21,FALSE))</f>
        <v/>
      </c>
      <c r="BA104" s="100" t="str">
        <f>IF(BA103="","",VLOOKUP(BA103,【記載例】シフト記号表!$C$5:$W$46,21,FALSE))</f>
        <v/>
      </c>
      <c r="BB104" s="101" t="str">
        <f>IF(BB103="","",VLOOKUP(BB103,【記載例】シフト記号表!$C$5:$W$46,21,FALSE))</f>
        <v/>
      </c>
      <c r="BC104" s="99" t="str">
        <f>IF(BC103="","",VLOOKUP(BC103,【記載例】シフト記号表!$C$5:$W$46,21,FALSE))</f>
        <v/>
      </c>
      <c r="BD104" s="100" t="str">
        <f>IF(BD103="","",VLOOKUP(BD103,【記載例】シフト記号表!$C$5:$W$46,21,FALSE))</f>
        <v/>
      </c>
      <c r="BE104" s="169" t="str">
        <f>IF(BE103="","",VLOOKUP(BE103,【記載例】シフト記号表!$C$5:$W$46,21,FALSE))</f>
        <v/>
      </c>
      <c r="BF104" s="250">
        <f>IF($BI$3="計画",SUM(AA104:BB104),IF($BI$3="実績",SUM(AA104:BE104),""))</f>
        <v>0</v>
      </c>
      <c r="BG104" s="251"/>
      <c r="BH104" s="252">
        <f>IF($BI$3="計画",BF104/4,IF($BI$3="実績",(BF104/($BI$7/7)),""))</f>
        <v>0</v>
      </c>
      <c r="BI104" s="253"/>
      <c r="BJ104" s="238"/>
      <c r="BK104" s="239"/>
      <c r="BL104" s="239"/>
      <c r="BM104" s="239"/>
      <c r="BN104" s="240"/>
    </row>
    <row r="105" spans="2:66" ht="20.25" customHeight="1" x14ac:dyDescent="0.4">
      <c r="B105" s="102"/>
      <c r="C105" s="265"/>
      <c r="D105" s="269"/>
      <c r="E105" s="267"/>
      <c r="F105" s="268"/>
      <c r="G105" s="254"/>
      <c r="H105" s="255"/>
      <c r="I105" s="263">
        <f>G104</f>
        <v>0</v>
      </c>
      <c r="J105" s="255"/>
      <c r="K105" s="263">
        <f>M104</f>
        <v>0</v>
      </c>
      <c r="L105" s="255"/>
      <c r="M105" s="256"/>
      <c r="N105" s="257"/>
      <c r="O105" s="258"/>
      <c r="P105" s="259"/>
      <c r="Q105" s="259"/>
      <c r="R105" s="260"/>
      <c r="S105" s="276"/>
      <c r="T105" s="242"/>
      <c r="U105" s="277"/>
      <c r="V105" s="103" t="s">
        <v>127</v>
      </c>
      <c r="W105" s="129"/>
      <c r="X105" s="129"/>
      <c r="Y105" s="130"/>
      <c r="Z105" s="131"/>
      <c r="AA105" s="107" t="str">
        <f>IF(AA103="","",VLOOKUP(AA103,【記載例】シフト記号表!$C$5:$Y$46,23,FALSE))</f>
        <v/>
      </c>
      <c r="AB105" s="108" t="str">
        <f>IF(AB103="","",VLOOKUP(AB103,【記載例】シフト記号表!$C$5:$Y$46,23,FALSE))</f>
        <v/>
      </c>
      <c r="AC105" s="108" t="str">
        <f>IF(AC103="","",VLOOKUP(AC103,【記載例】シフト記号表!$C$5:$Y$46,23,FALSE))</f>
        <v/>
      </c>
      <c r="AD105" s="108" t="str">
        <f>IF(AD103="","",VLOOKUP(AD103,【記載例】シフト記号表!$C$5:$Y$46,23,FALSE))</f>
        <v/>
      </c>
      <c r="AE105" s="108" t="str">
        <f>IF(AE103="","",VLOOKUP(AE103,【記載例】シフト記号表!$C$5:$Y$46,23,FALSE))</f>
        <v/>
      </c>
      <c r="AF105" s="108" t="str">
        <f>IF(AF103="","",VLOOKUP(AF103,【記載例】シフト記号表!$C$5:$Y$46,23,FALSE))</f>
        <v/>
      </c>
      <c r="AG105" s="109" t="str">
        <f>IF(AG103="","",VLOOKUP(AG103,【記載例】シフト記号表!$C$5:$Y$46,23,FALSE))</f>
        <v/>
      </c>
      <c r="AH105" s="107" t="str">
        <f>IF(AH103="","",VLOOKUP(AH103,【記載例】シフト記号表!$C$5:$Y$46,23,FALSE))</f>
        <v/>
      </c>
      <c r="AI105" s="108" t="str">
        <f>IF(AI103="","",VLOOKUP(AI103,【記載例】シフト記号表!$C$5:$Y$46,23,FALSE))</f>
        <v/>
      </c>
      <c r="AJ105" s="108" t="str">
        <f>IF(AJ103="","",VLOOKUP(AJ103,【記載例】シフト記号表!$C$5:$Y$46,23,FALSE))</f>
        <v/>
      </c>
      <c r="AK105" s="108" t="str">
        <f>IF(AK103="","",VLOOKUP(AK103,【記載例】シフト記号表!$C$5:$Y$46,23,FALSE))</f>
        <v/>
      </c>
      <c r="AL105" s="108" t="str">
        <f>IF(AL103="","",VLOOKUP(AL103,【記載例】シフト記号表!$C$5:$Y$46,23,FALSE))</f>
        <v/>
      </c>
      <c r="AM105" s="108" t="str">
        <f>IF(AM103="","",VLOOKUP(AM103,【記載例】シフト記号表!$C$5:$Y$46,23,FALSE))</f>
        <v/>
      </c>
      <c r="AN105" s="109" t="str">
        <f>IF(AN103="","",VLOOKUP(AN103,【記載例】シフト記号表!$C$5:$Y$46,23,FALSE))</f>
        <v/>
      </c>
      <c r="AO105" s="107" t="str">
        <f>IF(AO103="","",VLOOKUP(AO103,【記載例】シフト記号表!$C$5:$Y$46,23,FALSE))</f>
        <v/>
      </c>
      <c r="AP105" s="108" t="str">
        <f>IF(AP103="","",VLOOKUP(AP103,【記載例】シフト記号表!$C$5:$Y$46,23,FALSE))</f>
        <v/>
      </c>
      <c r="AQ105" s="108" t="str">
        <f>IF(AQ103="","",VLOOKUP(AQ103,【記載例】シフト記号表!$C$5:$Y$46,23,FALSE))</f>
        <v/>
      </c>
      <c r="AR105" s="108" t="str">
        <f>IF(AR103="","",VLOOKUP(AR103,【記載例】シフト記号表!$C$5:$Y$46,23,FALSE))</f>
        <v/>
      </c>
      <c r="AS105" s="108" t="str">
        <f>IF(AS103="","",VLOOKUP(AS103,【記載例】シフト記号表!$C$5:$Y$46,23,FALSE))</f>
        <v/>
      </c>
      <c r="AT105" s="108" t="str">
        <f>IF(AT103="","",VLOOKUP(AT103,【記載例】シフト記号表!$C$5:$Y$46,23,FALSE))</f>
        <v/>
      </c>
      <c r="AU105" s="109" t="str">
        <f>IF(AU103="","",VLOOKUP(AU103,【記載例】シフト記号表!$C$5:$Y$46,23,FALSE))</f>
        <v/>
      </c>
      <c r="AV105" s="107" t="str">
        <f>IF(AV103="","",VLOOKUP(AV103,【記載例】シフト記号表!$C$5:$Y$46,23,FALSE))</f>
        <v/>
      </c>
      <c r="AW105" s="108" t="str">
        <f>IF(AW103="","",VLOOKUP(AW103,【記載例】シフト記号表!$C$5:$Y$46,23,FALSE))</f>
        <v/>
      </c>
      <c r="AX105" s="108" t="str">
        <f>IF(AX103="","",VLOOKUP(AX103,【記載例】シフト記号表!$C$5:$Y$46,23,FALSE))</f>
        <v/>
      </c>
      <c r="AY105" s="108" t="str">
        <f>IF(AY103="","",VLOOKUP(AY103,【記載例】シフト記号表!$C$5:$Y$46,23,FALSE))</f>
        <v/>
      </c>
      <c r="AZ105" s="108" t="str">
        <f>IF(AZ103="","",VLOOKUP(AZ103,【記載例】シフト記号表!$C$5:$Y$46,23,FALSE))</f>
        <v/>
      </c>
      <c r="BA105" s="108" t="str">
        <f>IF(BA103="","",VLOOKUP(BA103,【記載例】シフト記号表!$C$5:$Y$46,23,FALSE))</f>
        <v/>
      </c>
      <c r="BB105" s="109" t="str">
        <f>IF(BB103="","",VLOOKUP(BB103,【記載例】シフト記号表!$C$5:$Y$46,23,FALSE))</f>
        <v/>
      </c>
      <c r="BC105" s="107" t="str">
        <f>IF(BC103="","",VLOOKUP(BC103,【記載例】シフト記号表!$C$5:$Y$46,23,FALSE))</f>
        <v/>
      </c>
      <c r="BD105" s="108" t="str">
        <f>IF(BD103="","",VLOOKUP(BD103,【記載例】シフト記号表!$C$5:$Y$46,23,FALSE))</f>
        <v/>
      </c>
      <c r="BE105" s="110" t="str">
        <f>IF(BE103="","",VLOOKUP(BE103,【記載例】シフト記号表!$C$5:$Y$46,23,FALSE))</f>
        <v/>
      </c>
      <c r="BF105" s="261">
        <f>IF($BI$3="計画",SUM(AA105:BB105),IF($BI$3="実績",SUM(AA105:BE105),""))</f>
        <v>0</v>
      </c>
      <c r="BG105" s="262"/>
      <c r="BH105" s="282">
        <f>IF($BI$3="計画",BF105/4,IF($BI$3="実績",(BF105/($BI$7/7)),""))</f>
        <v>0</v>
      </c>
      <c r="BI105" s="283"/>
      <c r="BJ105" s="241"/>
      <c r="BK105" s="242"/>
      <c r="BL105" s="242"/>
      <c r="BM105" s="242"/>
      <c r="BN105" s="243"/>
    </row>
    <row r="106" spans="2:66" ht="20.25" customHeight="1" x14ac:dyDescent="0.4">
      <c r="B106" s="111"/>
      <c r="C106" s="264"/>
      <c r="D106" s="266"/>
      <c r="E106" s="267"/>
      <c r="F106" s="268"/>
      <c r="G106" s="244"/>
      <c r="H106" s="245"/>
      <c r="I106" s="94"/>
      <c r="J106" s="90"/>
      <c r="K106" s="94"/>
      <c r="L106" s="90"/>
      <c r="M106" s="270"/>
      <c r="N106" s="271"/>
      <c r="O106" s="248"/>
      <c r="P106" s="249"/>
      <c r="Q106" s="249"/>
      <c r="R106" s="245"/>
      <c r="S106" s="272"/>
      <c r="T106" s="236"/>
      <c r="U106" s="273"/>
      <c r="V106" s="114" t="s">
        <v>18</v>
      </c>
      <c r="W106" s="122"/>
      <c r="X106" s="122"/>
      <c r="Y106" s="123"/>
      <c r="Z106" s="128"/>
      <c r="AA106" s="118"/>
      <c r="AB106" s="170"/>
      <c r="AC106" s="170"/>
      <c r="AD106" s="170"/>
      <c r="AE106" s="170"/>
      <c r="AF106" s="170"/>
      <c r="AG106" s="120"/>
      <c r="AH106" s="118"/>
      <c r="AI106" s="170"/>
      <c r="AJ106" s="170"/>
      <c r="AK106" s="170"/>
      <c r="AL106" s="170"/>
      <c r="AM106" s="170"/>
      <c r="AN106" s="120"/>
      <c r="AO106" s="118"/>
      <c r="AP106" s="170"/>
      <c r="AQ106" s="170"/>
      <c r="AR106" s="170"/>
      <c r="AS106" s="170"/>
      <c r="AT106" s="170"/>
      <c r="AU106" s="120"/>
      <c r="AV106" s="118"/>
      <c r="AW106" s="170"/>
      <c r="AX106" s="170"/>
      <c r="AY106" s="170"/>
      <c r="AZ106" s="170"/>
      <c r="BA106" s="170"/>
      <c r="BB106" s="120"/>
      <c r="BC106" s="118"/>
      <c r="BD106" s="170"/>
      <c r="BE106" s="171"/>
      <c r="BF106" s="278"/>
      <c r="BG106" s="279"/>
      <c r="BH106" s="280"/>
      <c r="BI106" s="281"/>
      <c r="BJ106" s="235"/>
      <c r="BK106" s="236"/>
      <c r="BL106" s="236"/>
      <c r="BM106" s="236"/>
      <c r="BN106" s="237"/>
    </row>
    <row r="107" spans="2:66" ht="20.25" customHeight="1" x14ac:dyDescent="0.4">
      <c r="B107" s="93">
        <f>B104+1</f>
        <v>30</v>
      </c>
      <c r="C107" s="265"/>
      <c r="D107" s="269"/>
      <c r="E107" s="267"/>
      <c r="F107" s="268"/>
      <c r="G107" s="244"/>
      <c r="H107" s="245"/>
      <c r="I107" s="94"/>
      <c r="J107" s="90"/>
      <c r="K107" s="94"/>
      <c r="L107" s="90"/>
      <c r="M107" s="246"/>
      <c r="N107" s="247"/>
      <c r="O107" s="248"/>
      <c r="P107" s="249"/>
      <c r="Q107" s="249"/>
      <c r="R107" s="245"/>
      <c r="S107" s="274"/>
      <c r="T107" s="239"/>
      <c r="U107" s="275"/>
      <c r="V107" s="95" t="s">
        <v>83</v>
      </c>
      <c r="W107" s="96"/>
      <c r="X107" s="96"/>
      <c r="Y107" s="97"/>
      <c r="Z107" s="98"/>
      <c r="AA107" s="99" t="str">
        <f>IF(AA106="","",VLOOKUP(AA106,【記載例】シフト記号表!$C$5:$W$46,21,FALSE))</f>
        <v/>
      </c>
      <c r="AB107" s="100" t="str">
        <f>IF(AB106="","",VLOOKUP(AB106,【記載例】シフト記号表!$C$5:$W$46,21,FALSE))</f>
        <v/>
      </c>
      <c r="AC107" s="100" t="str">
        <f>IF(AC106="","",VLOOKUP(AC106,【記載例】シフト記号表!$C$5:$W$46,21,FALSE))</f>
        <v/>
      </c>
      <c r="AD107" s="100" t="str">
        <f>IF(AD106="","",VLOOKUP(AD106,【記載例】シフト記号表!$C$5:$W$46,21,FALSE))</f>
        <v/>
      </c>
      <c r="AE107" s="100" t="str">
        <f>IF(AE106="","",VLOOKUP(AE106,【記載例】シフト記号表!$C$5:$W$46,21,FALSE))</f>
        <v/>
      </c>
      <c r="AF107" s="100" t="str">
        <f>IF(AF106="","",VLOOKUP(AF106,【記載例】シフト記号表!$C$5:$W$46,21,FALSE))</f>
        <v/>
      </c>
      <c r="AG107" s="101" t="str">
        <f>IF(AG106="","",VLOOKUP(AG106,【記載例】シフト記号表!$C$5:$W$46,21,FALSE))</f>
        <v/>
      </c>
      <c r="AH107" s="99" t="str">
        <f>IF(AH106="","",VLOOKUP(AH106,【記載例】シフト記号表!$C$5:$W$46,21,FALSE))</f>
        <v/>
      </c>
      <c r="AI107" s="100" t="str">
        <f>IF(AI106="","",VLOOKUP(AI106,【記載例】シフト記号表!$C$5:$W$46,21,FALSE))</f>
        <v/>
      </c>
      <c r="AJ107" s="100" t="str">
        <f>IF(AJ106="","",VLOOKUP(AJ106,【記載例】シフト記号表!$C$5:$W$46,21,FALSE))</f>
        <v/>
      </c>
      <c r="AK107" s="100" t="str">
        <f>IF(AK106="","",VLOOKUP(AK106,【記載例】シフト記号表!$C$5:$W$46,21,FALSE))</f>
        <v/>
      </c>
      <c r="AL107" s="100" t="str">
        <f>IF(AL106="","",VLOOKUP(AL106,【記載例】シフト記号表!$C$5:$W$46,21,FALSE))</f>
        <v/>
      </c>
      <c r="AM107" s="100" t="str">
        <f>IF(AM106="","",VLOOKUP(AM106,【記載例】シフト記号表!$C$5:$W$46,21,FALSE))</f>
        <v/>
      </c>
      <c r="AN107" s="101" t="str">
        <f>IF(AN106="","",VLOOKUP(AN106,【記載例】シフト記号表!$C$5:$W$46,21,FALSE))</f>
        <v/>
      </c>
      <c r="AO107" s="99" t="str">
        <f>IF(AO106="","",VLOOKUP(AO106,【記載例】シフト記号表!$C$5:$W$46,21,FALSE))</f>
        <v/>
      </c>
      <c r="AP107" s="100" t="str">
        <f>IF(AP106="","",VLOOKUP(AP106,【記載例】シフト記号表!$C$5:$W$46,21,FALSE))</f>
        <v/>
      </c>
      <c r="AQ107" s="100" t="str">
        <f>IF(AQ106="","",VLOOKUP(AQ106,【記載例】シフト記号表!$C$5:$W$46,21,FALSE))</f>
        <v/>
      </c>
      <c r="AR107" s="100" t="str">
        <f>IF(AR106="","",VLOOKUP(AR106,【記載例】シフト記号表!$C$5:$W$46,21,FALSE))</f>
        <v/>
      </c>
      <c r="AS107" s="100" t="str">
        <f>IF(AS106="","",VLOOKUP(AS106,【記載例】シフト記号表!$C$5:$W$46,21,FALSE))</f>
        <v/>
      </c>
      <c r="AT107" s="100" t="str">
        <f>IF(AT106="","",VLOOKUP(AT106,【記載例】シフト記号表!$C$5:$W$46,21,FALSE))</f>
        <v/>
      </c>
      <c r="AU107" s="101" t="str">
        <f>IF(AU106="","",VLOOKUP(AU106,【記載例】シフト記号表!$C$5:$W$46,21,FALSE))</f>
        <v/>
      </c>
      <c r="AV107" s="99" t="str">
        <f>IF(AV106="","",VLOOKUP(AV106,【記載例】シフト記号表!$C$5:$W$46,21,FALSE))</f>
        <v/>
      </c>
      <c r="AW107" s="100" t="str">
        <f>IF(AW106="","",VLOOKUP(AW106,【記載例】シフト記号表!$C$5:$W$46,21,FALSE))</f>
        <v/>
      </c>
      <c r="AX107" s="100" t="str">
        <f>IF(AX106="","",VLOOKUP(AX106,【記載例】シフト記号表!$C$5:$W$46,21,FALSE))</f>
        <v/>
      </c>
      <c r="AY107" s="100" t="str">
        <f>IF(AY106="","",VLOOKUP(AY106,【記載例】シフト記号表!$C$5:$W$46,21,FALSE))</f>
        <v/>
      </c>
      <c r="AZ107" s="100" t="str">
        <f>IF(AZ106="","",VLOOKUP(AZ106,【記載例】シフト記号表!$C$5:$W$46,21,FALSE))</f>
        <v/>
      </c>
      <c r="BA107" s="100" t="str">
        <f>IF(BA106="","",VLOOKUP(BA106,【記載例】シフト記号表!$C$5:$W$46,21,FALSE))</f>
        <v/>
      </c>
      <c r="BB107" s="101" t="str">
        <f>IF(BB106="","",VLOOKUP(BB106,【記載例】シフト記号表!$C$5:$W$46,21,FALSE))</f>
        <v/>
      </c>
      <c r="BC107" s="99" t="str">
        <f>IF(BC106="","",VLOOKUP(BC106,【記載例】シフト記号表!$C$5:$W$46,21,FALSE))</f>
        <v/>
      </c>
      <c r="BD107" s="100" t="str">
        <f>IF(BD106="","",VLOOKUP(BD106,【記載例】シフト記号表!$C$5:$W$46,21,FALSE))</f>
        <v/>
      </c>
      <c r="BE107" s="169" t="str">
        <f>IF(BE106="","",VLOOKUP(BE106,【記載例】シフト記号表!$C$5:$W$46,21,FALSE))</f>
        <v/>
      </c>
      <c r="BF107" s="250">
        <f>IF($BI$3="計画",SUM(AA107:BB107),IF($BI$3="実績",SUM(AA107:BE107),""))</f>
        <v>0</v>
      </c>
      <c r="BG107" s="251"/>
      <c r="BH107" s="252">
        <f>IF($BI$3="計画",BF107/4,IF($BI$3="実績",(BF107/($BI$7/7)),""))</f>
        <v>0</v>
      </c>
      <c r="BI107" s="253"/>
      <c r="BJ107" s="238"/>
      <c r="BK107" s="239"/>
      <c r="BL107" s="239"/>
      <c r="BM107" s="239"/>
      <c r="BN107" s="240"/>
    </row>
    <row r="108" spans="2:66" ht="20.25" customHeight="1" x14ac:dyDescent="0.4">
      <c r="B108" s="102"/>
      <c r="C108" s="265"/>
      <c r="D108" s="269"/>
      <c r="E108" s="267"/>
      <c r="F108" s="268"/>
      <c r="G108" s="254"/>
      <c r="H108" s="255"/>
      <c r="I108" s="263">
        <f>G107</f>
        <v>0</v>
      </c>
      <c r="J108" s="255"/>
      <c r="K108" s="263">
        <f>M107</f>
        <v>0</v>
      </c>
      <c r="L108" s="255"/>
      <c r="M108" s="256"/>
      <c r="N108" s="257"/>
      <c r="O108" s="258"/>
      <c r="P108" s="259"/>
      <c r="Q108" s="259"/>
      <c r="R108" s="260"/>
      <c r="S108" s="276"/>
      <c r="T108" s="242"/>
      <c r="U108" s="277"/>
      <c r="V108" s="103" t="s">
        <v>127</v>
      </c>
      <c r="W108" s="129"/>
      <c r="X108" s="129"/>
      <c r="Y108" s="130"/>
      <c r="Z108" s="131"/>
      <c r="AA108" s="107" t="str">
        <f>IF(AA106="","",VLOOKUP(AA106,【記載例】シフト記号表!$C$5:$Y$46,23,FALSE))</f>
        <v/>
      </c>
      <c r="AB108" s="108" t="str">
        <f>IF(AB106="","",VLOOKUP(AB106,【記載例】シフト記号表!$C$5:$Y$46,23,FALSE))</f>
        <v/>
      </c>
      <c r="AC108" s="108" t="str">
        <f>IF(AC106="","",VLOOKUP(AC106,【記載例】シフト記号表!$C$5:$Y$46,23,FALSE))</f>
        <v/>
      </c>
      <c r="AD108" s="108" t="str">
        <f>IF(AD106="","",VLOOKUP(AD106,【記載例】シフト記号表!$C$5:$Y$46,23,FALSE))</f>
        <v/>
      </c>
      <c r="AE108" s="108" t="str">
        <f>IF(AE106="","",VLOOKUP(AE106,【記載例】シフト記号表!$C$5:$Y$46,23,FALSE))</f>
        <v/>
      </c>
      <c r="AF108" s="108" t="str">
        <f>IF(AF106="","",VLOOKUP(AF106,【記載例】シフト記号表!$C$5:$Y$46,23,FALSE))</f>
        <v/>
      </c>
      <c r="AG108" s="109" t="str">
        <f>IF(AG106="","",VLOOKUP(AG106,【記載例】シフト記号表!$C$5:$Y$46,23,FALSE))</f>
        <v/>
      </c>
      <c r="AH108" s="107" t="str">
        <f>IF(AH106="","",VLOOKUP(AH106,【記載例】シフト記号表!$C$5:$Y$46,23,FALSE))</f>
        <v/>
      </c>
      <c r="AI108" s="108" t="str">
        <f>IF(AI106="","",VLOOKUP(AI106,【記載例】シフト記号表!$C$5:$Y$46,23,FALSE))</f>
        <v/>
      </c>
      <c r="AJ108" s="108" t="str">
        <f>IF(AJ106="","",VLOOKUP(AJ106,【記載例】シフト記号表!$C$5:$Y$46,23,FALSE))</f>
        <v/>
      </c>
      <c r="AK108" s="108" t="str">
        <f>IF(AK106="","",VLOOKUP(AK106,【記載例】シフト記号表!$C$5:$Y$46,23,FALSE))</f>
        <v/>
      </c>
      <c r="AL108" s="108" t="str">
        <f>IF(AL106="","",VLOOKUP(AL106,【記載例】シフト記号表!$C$5:$Y$46,23,FALSE))</f>
        <v/>
      </c>
      <c r="AM108" s="108" t="str">
        <f>IF(AM106="","",VLOOKUP(AM106,【記載例】シフト記号表!$C$5:$Y$46,23,FALSE))</f>
        <v/>
      </c>
      <c r="AN108" s="109" t="str">
        <f>IF(AN106="","",VLOOKUP(AN106,【記載例】シフト記号表!$C$5:$Y$46,23,FALSE))</f>
        <v/>
      </c>
      <c r="AO108" s="107" t="str">
        <f>IF(AO106="","",VLOOKUP(AO106,【記載例】シフト記号表!$C$5:$Y$46,23,FALSE))</f>
        <v/>
      </c>
      <c r="AP108" s="108" t="str">
        <f>IF(AP106="","",VLOOKUP(AP106,【記載例】シフト記号表!$C$5:$Y$46,23,FALSE))</f>
        <v/>
      </c>
      <c r="AQ108" s="108" t="str">
        <f>IF(AQ106="","",VLOOKUP(AQ106,【記載例】シフト記号表!$C$5:$Y$46,23,FALSE))</f>
        <v/>
      </c>
      <c r="AR108" s="108" t="str">
        <f>IF(AR106="","",VLOOKUP(AR106,【記載例】シフト記号表!$C$5:$Y$46,23,FALSE))</f>
        <v/>
      </c>
      <c r="AS108" s="108" t="str">
        <f>IF(AS106="","",VLOOKUP(AS106,【記載例】シフト記号表!$C$5:$Y$46,23,FALSE))</f>
        <v/>
      </c>
      <c r="AT108" s="108" t="str">
        <f>IF(AT106="","",VLOOKUP(AT106,【記載例】シフト記号表!$C$5:$Y$46,23,FALSE))</f>
        <v/>
      </c>
      <c r="AU108" s="109" t="str">
        <f>IF(AU106="","",VLOOKUP(AU106,【記載例】シフト記号表!$C$5:$Y$46,23,FALSE))</f>
        <v/>
      </c>
      <c r="AV108" s="107" t="str">
        <f>IF(AV106="","",VLOOKUP(AV106,【記載例】シフト記号表!$C$5:$Y$46,23,FALSE))</f>
        <v/>
      </c>
      <c r="AW108" s="108" t="str">
        <f>IF(AW106="","",VLOOKUP(AW106,【記載例】シフト記号表!$C$5:$Y$46,23,FALSE))</f>
        <v/>
      </c>
      <c r="AX108" s="108" t="str">
        <f>IF(AX106="","",VLOOKUP(AX106,【記載例】シフト記号表!$C$5:$Y$46,23,FALSE))</f>
        <v/>
      </c>
      <c r="AY108" s="108" t="str">
        <f>IF(AY106="","",VLOOKUP(AY106,【記載例】シフト記号表!$C$5:$Y$46,23,FALSE))</f>
        <v/>
      </c>
      <c r="AZ108" s="108" t="str">
        <f>IF(AZ106="","",VLOOKUP(AZ106,【記載例】シフト記号表!$C$5:$Y$46,23,FALSE))</f>
        <v/>
      </c>
      <c r="BA108" s="108" t="str">
        <f>IF(BA106="","",VLOOKUP(BA106,【記載例】シフト記号表!$C$5:$Y$46,23,FALSE))</f>
        <v/>
      </c>
      <c r="BB108" s="109" t="str">
        <f>IF(BB106="","",VLOOKUP(BB106,【記載例】シフト記号表!$C$5:$Y$46,23,FALSE))</f>
        <v/>
      </c>
      <c r="BC108" s="107" t="str">
        <f>IF(BC106="","",VLOOKUP(BC106,【記載例】シフト記号表!$C$5:$Y$46,23,FALSE))</f>
        <v/>
      </c>
      <c r="BD108" s="108" t="str">
        <f>IF(BD106="","",VLOOKUP(BD106,【記載例】シフト記号表!$C$5:$Y$46,23,FALSE))</f>
        <v/>
      </c>
      <c r="BE108" s="110" t="str">
        <f>IF(BE106="","",VLOOKUP(BE106,【記載例】シフト記号表!$C$5:$Y$46,23,FALSE))</f>
        <v/>
      </c>
      <c r="BF108" s="261">
        <f>IF($BI$3="計画",SUM(AA108:BB108),IF($BI$3="実績",SUM(AA108:BE108),""))</f>
        <v>0</v>
      </c>
      <c r="BG108" s="262"/>
      <c r="BH108" s="282">
        <f>IF($BI$3="計画",BF108/4,IF($BI$3="実績",(BF108/($BI$7/7)),""))</f>
        <v>0</v>
      </c>
      <c r="BI108" s="283"/>
      <c r="BJ108" s="241"/>
      <c r="BK108" s="242"/>
      <c r="BL108" s="242"/>
      <c r="BM108" s="242"/>
      <c r="BN108" s="243"/>
    </row>
    <row r="109" spans="2:66" ht="20.25" customHeight="1" x14ac:dyDescent="0.4">
      <c r="B109" s="111"/>
      <c r="C109" s="264"/>
      <c r="D109" s="266"/>
      <c r="E109" s="267"/>
      <c r="F109" s="268"/>
      <c r="G109" s="244"/>
      <c r="H109" s="245"/>
      <c r="I109" s="94"/>
      <c r="J109" s="90"/>
      <c r="K109" s="94"/>
      <c r="L109" s="90"/>
      <c r="M109" s="270"/>
      <c r="N109" s="271"/>
      <c r="O109" s="248"/>
      <c r="P109" s="249"/>
      <c r="Q109" s="249"/>
      <c r="R109" s="245"/>
      <c r="S109" s="272"/>
      <c r="T109" s="236"/>
      <c r="U109" s="273"/>
      <c r="V109" s="114" t="s">
        <v>18</v>
      </c>
      <c r="W109" s="122"/>
      <c r="X109" s="122"/>
      <c r="Y109" s="123"/>
      <c r="Z109" s="128"/>
      <c r="AA109" s="118"/>
      <c r="AB109" s="170"/>
      <c r="AC109" s="170"/>
      <c r="AD109" s="170"/>
      <c r="AE109" s="170"/>
      <c r="AF109" s="170"/>
      <c r="AG109" s="120"/>
      <c r="AH109" s="118"/>
      <c r="AI109" s="170"/>
      <c r="AJ109" s="170"/>
      <c r="AK109" s="170"/>
      <c r="AL109" s="170"/>
      <c r="AM109" s="170"/>
      <c r="AN109" s="120"/>
      <c r="AO109" s="118"/>
      <c r="AP109" s="170"/>
      <c r="AQ109" s="170"/>
      <c r="AR109" s="170"/>
      <c r="AS109" s="170"/>
      <c r="AT109" s="170"/>
      <c r="AU109" s="120"/>
      <c r="AV109" s="118"/>
      <c r="AW109" s="170"/>
      <c r="AX109" s="170"/>
      <c r="AY109" s="170"/>
      <c r="AZ109" s="170"/>
      <c r="BA109" s="170"/>
      <c r="BB109" s="120"/>
      <c r="BC109" s="118"/>
      <c r="BD109" s="170"/>
      <c r="BE109" s="171"/>
      <c r="BF109" s="278"/>
      <c r="BG109" s="279"/>
      <c r="BH109" s="280"/>
      <c r="BI109" s="281"/>
      <c r="BJ109" s="235"/>
      <c r="BK109" s="236"/>
      <c r="BL109" s="236"/>
      <c r="BM109" s="236"/>
      <c r="BN109" s="237"/>
    </row>
    <row r="110" spans="2:66" ht="20.25" customHeight="1" x14ac:dyDescent="0.4">
      <c r="B110" s="93">
        <f>B107+1</f>
        <v>31</v>
      </c>
      <c r="C110" s="265"/>
      <c r="D110" s="269"/>
      <c r="E110" s="267"/>
      <c r="F110" s="268"/>
      <c r="G110" s="244"/>
      <c r="H110" s="245"/>
      <c r="I110" s="94"/>
      <c r="J110" s="90"/>
      <c r="K110" s="94"/>
      <c r="L110" s="90"/>
      <c r="M110" s="246"/>
      <c r="N110" s="247"/>
      <c r="O110" s="248"/>
      <c r="P110" s="249"/>
      <c r="Q110" s="249"/>
      <c r="R110" s="245"/>
      <c r="S110" s="274"/>
      <c r="T110" s="239"/>
      <c r="U110" s="275"/>
      <c r="V110" s="95" t="s">
        <v>83</v>
      </c>
      <c r="W110" s="96"/>
      <c r="X110" s="96"/>
      <c r="Y110" s="97"/>
      <c r="Z110" s="98"/>
      <c r="AA110" s="99" t="str">
        <f>IF(AA109="","",VLOOKUP(AA109,【記載例】シフト記号表!$C$5:$W$46,21,FALSE))</f>
        <v/>
      </c>
      <c r="AB110" s="100" t="str">
        <f>IF(AB109="","",VLOOKUP(AB109,【記載例】シフト記号表!$C$5:$W$46,21,FALSE))</f>
        <v/>
      </c>
      <c r="AC110" s="100" t="str">
        <f>IF(AC109="","",VLOOKUP(AC109,【記載例】シフト記号表!$C$5:$W$46,21,FALSE))</f>
        <v/>
      </c>
      <c r="AD110" s="100" t="str">
        <f>IF(AD109="","",VLOOKUP(AD109,【記載例】シフト記号表!$C$5:$W$46,21,FALSE))</f>
        <v/>
      </c>
      <c r="AE110" s="100" t="str">
        <f>IF(AE109="","",VLOOKUP(AE109,【記載例】シフト記号表!$C$5:$W$46,21,FALSE))</f>
        <v/>
      </c>
      <c r="AF110" s="100" t="str">
        <f>IF(AF109="","",VLOOKUP(AF109,【記載例】シフト記号表!$C$5:$W$46,21,FALSE))</f>
        <v/>
      </c>
      <c r="AG110" s="101" t="str">
        <f>IF(AG109="","",VLOOKUP(AG109,【記載例】シフト記号表!$C$5:$W$46,21,FALSE))</f>
        <v/>
      </c>
      <c r="AH110" s="99" t="str">
        <f>IF(AH109="","",VLOOKUP(AH109,【記載例】シフト記号表!$C$5:$W$46,21,FALSE))</f>
        <v/>
      </c>
      <c r="AI110" s="100" t="str">
        <f>IF(AI109="","",VLOOKUP(AI109,【記載例】シフト記号表!$C$5:$W$46,21,FALSE))</f>
        <v/>
      </c>
      <c r="AJ110" s="100" t="str">
        <f>IF(AJ109="","",VLOOKUP(AJ109,【記載例】シフト記号表!$C$5:$W$46,21,FALSE))</f>
        <v/>
      </c>
      <c r="AK110" s="100" t="str">
        <f>IF(AK109="","",VLOOKUP(AK109,【記載例】シフト記号表!$C$5:$W$46,21,FALSE))</f>
        <v/>
      </c>
      <c r="AL110" s="100" t="str">
        <f>IF(AL109="","",VLOOKUP(AL109,【記載例】シフト記号表!$C$5:$W$46,21,FALSE))</f>
        <v/>
      </c>
      <c r="AM110" s="100" t="str">
        <f>IF(AM109="","",VLOOKUP(AM109,【記載例】シフト記号表!$C$5:$W$46,21,FALSE))</f>
        <v/>
      </c>
      <c r="AN110" s="101" t="str">
        <f>IF(AN109="","",VLOOKUP(AN109,【記載例】シフト記号表!$C$5:$W$46,21,FALSE))</f>
        <v/>
      </c>
      <c r="AO110" s="99" t="str">
        <f>IF(AO109="","",VLOOKUP(AO109,【記載例】シフト記号表!$C$5:$W$46,21,FALSE))</f>
        <v/>
      </c>
      <c r="AP110" s="100" t="str">
        <f>IF(AP109="","",VLOOKUP(AP109,【記載例】シフト記号表!$C$5:$W$46,21,FALSE))</f>
        <v/>
      </c>
      <c r="AQ110" s="100" t="str">
        <f>IF(AQ109="","",VLOOKUP(AQ109,【記載例】シフト記号表!$C$5:$W$46,21,FALSE))</f>
        <v/>
      </c>
      <c r="AR110" s="100" t="str">
        <f>IF(AR109="","",VLOOKUP(AR109,【記載例】シフト記号表!$C$5:$W$46,21,FALSE))</f>
        <v/>
      </c>
      <c r="AS110" s="100" t="str">
        <f>IF(AS109="","",VLOOKUP(AS109,【記載例】シフト記号表!$C$5:$W$46,21,FALSE))</f>
        <v/>
      </c>
      <c r="AT110" s="100" t="str">
        <f>IF(AT109="","",VLOOKUP(AT109,【記載例】シフト記号表!$C$5:$W$46,21,FALSE))</f>
        <v/>
      </c>
      <c r="AU110" s="101" t="str">
        <f>IF(AU109="","",VLOOKUP(AU109,【記載例】シフト記号表!$C$5:$W$46,21,FALSE))</f>
        <v/>
      </c>
      <c r="AV110" s="99" t="str">
        <f>IF(AV109="","",VLOOKUP(AV109,【記載例】シフト記号表!$C$5:$W$46,21,FALSE))</f>
        <v/>
      </c>
      <c r="AW110" s="100" t="str">
        <f>IF(AW109="","",VLOOKUP(AW109,【記載例】シフト記号表!$C$5:$W$46,21,FALSE))</f>
        <v/>
      </c>
      <c r="AX110" s="100" t="str">
        <f>IF(AX109="","",VLOOKUP(AX109,【記載例】シフト記号表!$C$5:$W$46,21,FALSE))</f>
        <v/>
      </c>
      <c r="AY110" s="100" t="str">
        <f>IF(AY109="","",VLOOKUP(AY109,【記載例】シフト記号表!$C$5:$W$46,21,FALSE))</f>
        <v/>
      </c>
      <c r="AZ110" s="100" t="str">
        <f>IF(AZ109="","",VLOOKUP(AZ109,【記載例】シフト記号表!$C$5:$W$46,21,FALSE))</f>
        <v/>
      </c>
      <c r="BA110" s="100" t="str">
        <f>IF(BA109="","",VLOOKUP(BA109,【記載例】シフト記号表!$C$5:$W$46,21,FALSE))</f>
        <v/>
      </c>
      <c r="BB110" s="101" t="str">
        <f>IF(BB109="","",VLOOKUP(BB109,【記載例】シフト記号表!$C$5:$W$46,21,FALSE))</f>
        <v/>
      </c>
      <c r="BC110" s="99" t="str">
        <f>IF(BC109="","",VLOOKUP(BC109,【記載例】シフト記号表!$C$5:$W$46,21,FALSE))</f>
        <v/>
      </c>
      <c r="BD110" s="100" t="str">
        <f>IF(BD109="","",VLOOKUP(BD109,【記載例】シフト記号表!$C$5:$W$46,21,FALSE))</f>
        <v/>
      </c>
      <c r="BE110" s="169" t="str">
        <f>IF(BE109="","",VLOOKUP(BE109,【記載例】シフト記号表!$C$5:$W$46,21,FALSE))</f>
        <v/>
      </c>
      <c r="BF110" s="250">
        <f>IF($BI$3="計画",SUM(AA110:BB110),IF($BI$3="実績",SUM(AA110:BE110),""))</f>
        <v>0</v>
      </c>
      <c r="BG110" s="251"/>
      <c r="BH110" s="252">
        <f>IF($BI$3="計画",BF110/4,IF($BI$3="実績",(BF110/($BI$7/7)),""))</f>
        <v>0</v>
      </c>
      <c r="BI110" s="253"/>
      <c r="BJ110" s="238"/>
      <c r="BK110" s="239"/>
      <c r="BL110" s="239"/>
      <c r="BM110" s="239"/>
      <c r="BN110" s="240"/>
    </row>
    <row r="111" spans="2:66" ht="20.25" customHeight="1" x14ac:dyDescent="0.4">
      <c r="B111" s="102"/>
      <c r="C111" s="265"/>
      <c r="D111" s="269"/>
      <c r="E111" s="267"/>
      <c r="F111" s="268"/>
      <c r="G111" s="254"/>
      <c r="H111" s="255"/>
      <c r="I111" s="263">
        <f>G110</f>
        <v>0</v>
      </c>
      <c r="J111" s="255"/>
      <c r="K111" s="263">
        <f>M110</f>
        <v>0</v>
      </c>
      <c r="L111" s="255"/>
      <c r="M111" s="256"/>
      <c r="N111" s="257"/>
      <c r="O111" s="258"/>
      <c r="P111" s="259"/>
      <c r="Q111" s="259"/>
      <c r="R111" s="260"/>
      <c r="S111" s="276"/>
      <c r="T111" s="242"/>
      <c r="U111" s="277"/>
      <c r="V111" s="103" t="s">
        <v>127</v>
      </c>
      <c r="W111" s="129"/>
      <c r="X111" s="129"/>
      <c r="Y111" s="130"/>
      <c r="Z111" s="131"/>
      <c r="AA111" s="107" t="str">
        <f>IF(AA109="","",VLOOKUP(AA109,【記載例】シフト記号表!$C$5:$Y$46,23,FALSE))</f>
        <v/>
      </c>
      <c r="AB111" s="108" t="str">
        <f>IF(AB109="","",VLOOKUP(AB109,【記載例】シフト記号表!$C$5:$Y$46,23,FALSE))</f>
        <v/>
      </c>
      <c r="AC111" s="108" t="str">
        <f>IF(AC109="","",VLOOKUP(AC109,【記載例】シフト記号表!$C$5:$Y$46,23,FALSE))</f>
        <v/>
      </c>
      <c r="AD111" s="108" t="str">
        <f>IF(AD109="","",VLOOKUP(AD109,【記載例】シフト記号表!$C$5:$Y$46,23,FALSE))</f>
        <v/>
      </c>
      <c r="AE111" s="108" t="str">
        <f>IF(AE109="","",VLOOKUP(AE109,【記載例】シフト記号表!$C$5:$Y$46,23,FALSE))</f>
        <v/>
      </c>
      <c r="AF111" s="108" t="str">
        <f>IF(AF109="","",VLOOKUP(AF109,【記載例】シフト記号表!$C$5:$Y$46,23,FALSE))</f>
        <v/>
      </c>
      <c r="AG111" s="109" t="str">
        <f>IF(AG109="","",VLOOKUP(AG109,【記載例】シフト記号表!$C$5:$Y$46,23,FALSE))</f>
        <v/>
      </c>
      <c r="AH111" s="107" t="str">
        <f>IF(AH109="","",VLOOKUP(AH109,【記載例】シフト記号表!$C$5:$Y$46,23,FALSE))</f>
        <v/>
      </c>
      <c r="AI111" s="108" t="str">
        <f>IF(AI109="","",VLOOKUP(AI109,【記載例】シフト記号表!$C$5:$Y$46,23,FALSE))</f>
        <v/>
      </c>
      <c r="AJ111" s="108" t="str">
        <f>IF(AJ109="","",VLOOKUP(AJ109,【記載例】シフト記号表!$C$5:$Y$46,23,FALSE))</f>
        <v/>
      </c>
      <c r="AK111" s="108" t="str">
        <f>IF(AK109="","",VLOOKUP(AK109,【記載例】シフト記号表!$C$5:$Y$46,23,FALSE))</f>
        <v/>
      </c>
      <c r="AL111" s="108" t="str">
        <f>IF(AL109="","",VLOOKUP(AL109,【記載例】シフト記号表!$C$5:$Y$46,23,FALSE))</f>
        <v/>
      </c>
      <c r="AM111" s="108" t="str">
        <f>IF(AM109="","",VLOOKUP(AM109,【記載例】シフト記号表!$C$5:$Y$46,23,FALSE))</f>
        <v/>
      </c>
      <c r="AN111" s="109" t="str">
        <f>IF(AN109="","",VLOOKUP(AN109,【記載例】シフト記号表!$C$5:$Y$46,23,FALSE))</f>
        <v/>
      </c>
      <c r="AO111" s="107" t="str">
        <f>IF(AO109="","",VLOOKUP(AO109,【記載例】シフト記号表!$C$5:$Y$46,23,FALSE))</f>
        <v/>
      </c>
      <c r="AP111" s="108" t="str">
        <f>IF(AP109="","",VLOOKUP(AP109,【記載例】シフト記号表!$C$5:$Y$46,23,FALSE))</f>
        <v/>
      </c>
      <c r="AQ111" s="108" t="str">
        <f>IF(AQ109="","",VLOOKUP(AQ109,【記載例】シフト記号表!$C$5:$Y$46,23,FALSE))</f>
        <v/>
      </c>
      <c r="AR111" s="108" t="str">
        <f>IF(AR109="","",VLOOKUP(AR109,【記載例】シフト記号表!$C$5:$Y$46,23,FALSE))</f>
        <v/>
      </c>
      <c r="AS111" s="108" t="str">
        <f>IF(AS109="","",VLOOKUP(AS109,【記載例】シフト記号表!$C$5:$Y$46,23,FALSE))</f>
        <v/>
      </c>
      <c r="AT111" s="108" t="str">
        <f>IF(AT109="","",VLOOKUP(AT109,【記載例】シフト記号表!$C$5:$Y$46,23,FALSE))</f>
        <v/>
      </c>
      <c r="AU111" s="109" t="str">
        <f>IF(AU109="","",VLOOKUP(AU109,【記載例】シフト記号表!$C$5:$Y$46,23,FALSE))</f>
        <v/>
      </c>
      <c r="AV111" s="107" t="str">
        <f>IF(AV109="","",VLOOKUP(AV109,【記載例】シフト記号表!$C$5:$Y$46,23,FALSE))</f>
        <v/>
      </c>
      <c r="AW111" s="108" t="str">
        <f>IF(AW109="","",VLOOKUP(AW109,【記載例】シフト記号表!$C$5:$Y$46,23,FALSE))</f>
        <v/>
      </c>
      <c r="AX111" s="108" t="str">
        <f>IF(AX109="","",VLOOKUP(AX109,【記載例】シフト記号表!$C$5:$Y$46,23,FALSE))</f>
        <v/>
      </c>
      <c r="AY111" s="108" t="str">
        <f>IF(AY109="","",VLOOKUP(AY109,【記載例】シフト記号表!$C$5:$Y$46,23,FALSE))</f>
        <v/>
      </c>
      <c r="AZ111" s="108" t="str">
        <f>IF(AZ109="","",VLOOKUP(AZ109,【記載例】シフト記号表!$C$5:$Y$46,23,FALSE))</f>
        <v/>
      </c>
      <c r="BA111" s="108" t="str">
        <f>IF(BA109="","",VLOOKUP(BA109,【記載例】シフト記号表!$C$5:$Y$46,23,FALSE))</f>
        <v/>
      </c>
      <c r="BB111" s="109" t="str">
        <f>IF(BB109="","",VLOOKUP(BB109,【記載例】シフト記号表!$C$5:$Y$46,23,FALSE))</f>
        <v/>
      </c>
      <c r="BC111" s="107" t="str">
        <f>IF(BC109="","",VLOOKUP(BC109,【記載例】シフト記号表!$C$5:$Y$46,23,FALSE))</f>
        <v/>
      </c>
      <c r="BD111" s="108" t="str">
        <f>IF(BD109="","",VLOOKUP(BD109,【記載例】シフト記号表!$C$5:$Y$46,23,FALSE))</f>
        <v/>
      </c>
      <c r="BE111" s="110" t="str">
        <f>IF(BE109="","",VLOOKUP(BE109,【記載例】シフト記号表!$C$5:$Y$46,23,FALSE))</f>
        <v/>
      </c>
      <c r="BF111" s="261">
        <f>IF($BI$3="計画",SUM(AA111:BB111),IF($BI$3="実績",SUM(AA111:BE111),""))</f>
        <v>0</v>
      </c>
      <c r="BG111" s="262"/>
      <c r="BH111" s="282">
        <f>IF($BI$3="計画",BF111/4,IF($BI$3="実績",(BF111/($BI$7/7)),""))</f>
        <v>0</v>
      </c>
      <c r="BI111" s="283"/>
      <c r="BJ111" s="241"/>
      <c r="BK111" s="242"/>
      <c r="BL111" s="242"/>
      <c r="BM111" s="242"/>
      <c r="BN111" s="243"/>
    </row>
    <row r="112" spans="2:66" ht="20.25" customHeight="1" x14ac:dyDescent="0.4">
      <c r="B112" s="111"/>
      <c r="C112" s="264"/>
      <c r="D112" s="266"/>
      <c r="E112" s="267"/>
      <c r="F112" s="268"/>
      <c r="G112" s="244"/>
      <c r="H112" s="245"/>
      <c r="I112" s="94"/>
      <c r="J112" s="90"/>
      <c r="K112" s="94"/>
      <c r="L112" s="90"/>
      <c r="M112" s="270"/>
      <c r="N112" s="271"/>
      <c r="O112" s="248"/>
      <c r="P112" s="249"/>
      <c r="Q112" s="249"/>
      <c r="R112" s="245"/>
      <c r="S112" s="272"/>
      <c r="T112" s="236"/>
      <c r="U112" s="273"/>
      <c r="V112" s="114" t="s">
        <v>18</v>
      </c>
      <c r="W112" s="122"/>
      <c r="X112" s="122"/>
      <c r="Y112" s="123"/>
      <c r="Z112" s="128"/>
      <c r="AA112" s="118"/>
      <c r="AB112" s="170"/>
      <c r="AC112" s="170"/>
      <c r="AD112" s="170"/>
      <c r="AE112" s="170"/>
      <c r="AF112" s="170"/>
      <c r="AG112" s="120"/>
      <c r="AH112" s="118"/>
      <c r="AI112" s="170"/>
      <c r="AJ112" s="170"/>
      <c r="AK112" s="170"/>
      <c r="AL112" s="170"/>
      <c r="AM112" s="170"/>
      <c r="AN112" s="120"/>
      <c r="AO112" s="118"/>
      <c r="AP112" s="170"/>
      <c r="AQ112" s="170"/>
      <c r="AR112" s="170"/>
      <c r="AS112" s="170"/>
      <c r="AT112" s="170"/>
      <c r="AU112" s="120"/>
      <c r="AV112" s="118"/>
      <c r="AW112" s="170"/>
      <c r="AX112" s="170"/>
      <c r="AY112" s="170"/>
      <c r="AZ112" s="170"/>
      <c r="BA112" s="170"/>
      <c r="BB112" s="120"/>
      <c r="BC112" s="118"/>
      <c r="BD112" s="170"/>
      <c r="BE112" s="171"/>
      <c r="BF112" s="278"/>
      <c r="BG112" s="279"/>
      <c r="BH112" s="280"/>
      <c r="BI112" s="281"/>
      <c r="BJ112" s="235"/>
      <c r="BK112" s="236"/>
      <c r="BL112" s="236"/>
      <c r="BM112" s="236"/>
      <c r="BN112" s="237"/>
    </row>
    <row r="113" spans="2:66" ht="20.25" customHeight="1" x14ac:dyDescent="0.4">
      <c r="B113" s="93">
        <f>B110+1</f>
        <v>32</v>
      </c>
      <c r="C113" s="265"/>
      <c r="D113" s="269"/>
      <c r="E113" s="267"/>
      <c r="F113" s="268"/>
      <c r="G113" s="244"/>
      <c r="H113" s="245"/>
      <c r="I113" s="94"/>
      <c r="J113" s="90"/>
      <c r="K113" s="94"/>
      <c r="L113" s="90"/>
      <c r="M113" s="246"/>
      <c r="N113" s="247"/>
      <c r="O113" s="248"/>
      <c r="P113" s="249"/>
      <c r="Q113" s="249"/>
      <c r="R113" s="245"/>
      <c r="S113" s="274"/>
      <c r="T113" s="239"/>
      <c r="U113" s="275"/>
      <c r="V113" s="95" t="s">
        <v>83</v>
      </c>
      <c r="W113" s="96"/>
      <c r="X113" s="96"/>
      <c r="Y113" s="97"/>
      <c r="Z113" s="98"/>
      <c r="AA113" s="99" t="str">
        <f>IF(AA112="","",VLOOKUP(AA112,【記載例】シフト記号表!$C$5:$W$46,21,FALSE))</f>
        <v/>
      </c>
      <c r="AB113" s="100" t="str">
        <f>IF(AB112="","",VLOOKUP(AB112,【記載例】シフト記号表!$C$5:$W$46,21,FALSE))</f>
        <v/>
      </c>
      <c r="AC113" s="100" t="str">
        <f>IF(AC112="","",VLOOKUP(AC112,【記載例】シフト記号表!$C$5:$W$46,21,FALSE))</f>
        <v/>
      </c>
      <c r="AD113" s="100" t="str">
        <f>IF(AD112="","",VLOOKUP(AD112,【記載例】シフト記号表!$C$5:$W$46,21,FALSE))</f>
        <v/>
      </c>
      <c r="AE113" s="100" t="str">
        <f>IF(AE112="","",VLOOKUP(AE112,【記載例】シフト記号表!$C$5:$W$46,21,FALSE))</f>
        <v/>
      </c>
      <c r="AF113" s="100" t="str">
        <f>IF(AF112="","",VLOOKUP(AF112,【記載例】シフト記号表!$C$5:$W$46,21,FALSE))</f>
        <v/>
      </c>
      <c r="AG113" s="101" t="str">
        <f>IF(AG112="","",VLOOKUP(AG112,【記載例】シフト記号表!$C$5:$W$46,21,FALSE))</f>
        <v/>
      </c>
      <c r="AH113" s="99" t="str">
        <f>IF(AH112="","",VLOOKUP(AH112,【記載例】シフト記号表!$C$5:$W$46,21,FALSE))</f>
        <v/>
      </c>
      <c r="AI113" s="100" t="str">
        <f>IF(AI112="","",VLOOKUP(AI112,【記載例】シフト記号表!$C$5:$W$46,21,FALSE))</f>
        <v/>
      </c>
      <c r="AJ113" s="100" t="str">
        <f>IF(AJ112="","",VLOOKUP(AJ112,【記載例】シフト記号表!$C$5:$W$46,21,FALSE))</f>
        <v/>
      </c>
      <c r="AK113" s="100" t="str">
        <f>IF(AK112="","",VLOOKUP(AK112,【記載例】シフト記号表!$C$5:$W$46,21,FALSE))</f>
        <v/>
      </c>
      <c r="AL113" s="100" t="str">
        <f>IF(AL112="","",VLOOKUP(AL112,【記載例】シフト記号表!$C$5:$W$46,21,FALSE))</f>
        <v/>
      </c>
      <c r="AM113" s="100" t="str">
        <f>IF(AM112="","",VLOOKUP(AM112,【記載例】シフト記号表!$C$5:$W$46,21,FALSE))</f>
        <v/>
      </c>
      <c r="AN113" s="101" t="str">
        <f>IF(AN112="","",VLOOKUP(AN112,【記載例】シフト記号表!$C$5:$W$46,21,FALSE))</f>
        <v/>
      </c>
      <c r="AO113" s="99" t="str">
        <f>IF(AO112="","",VLOOKUP(AO112,【記載例】シフト記号表!$C$5:$W$46,21,FALSE))</f>
        <v/>
      </c>
      <c r="AP113" s="100" t="str">
        <f>IF(AP112="","",VLOOKUP(AP112,【記載例】シフト記号表!$C$5:$W$46,21,FALSE))</f>
        <v/>
      </c>
      <c r="AQ113" s="100" t="str">
        <f>IF(AQ112="","",VLOOKUP(AQ112,【記載例】シフト記号表!$C$5:$W$46,21,FALSE))</f>
        <v/>
      </c>
      <c r="AR113" s="100" t="str">
        <f>IF(AR112="","",VLOOKUP(AR112,【記載例】シフト記号表!$C$5:$W$46,21,FALSE))</f>
        <v/>
      </c>
      <c r="AS113" s="100" t="str">
        <f>IF(AS112="","",VLOOKUP(AS112,【記載例】シフト記号表!$C$5:$W$46,21,FALSE))</f>
        <v/>
      </c>
      <c r="AT113" s="100" t="str">
        <f>IF(AT112="","",VLOOKUP(AT112,【記載例】シフト記号表!$C$5:$W$46,21,FALSE))</f>
        <v/>
      </c>
      <c r="AU113" s="101" t="str">
        <f>IF(AU112="","",VLOOKUP(AU112,【記載例】シフト記号表!$C$5:$W$46,21,FALSE))</f>
        <v/>
      </c>
      <c r="AV113" s="99" t="str">
        <f>IF(AV112="","",VLOOKUP(AV112,【記載例】シフト記号表!$C$5:$W$46,21,FALSE))</f>
        <v/>
      </c>
      <c r="AW113" s="100" t="str">
        <f>IF(AW112="","",VLOOKUP(AW112,【記載例】シフト記号表!$C$5:$W$46,21,FALSE))</f>
        <v/>
      </c>
      <c r="AX113" s="100" t="str">
        <f>IF(AX112="","",VLOOKUP(AX112,【記載例】シフト記号表!$C$5:$W$46,21,FALSE))</f>
        <v/>
      </c>
      <c r="AY113" s="100" t="str">
        <f>IF(AY112="","",VLOOKUP(AY112,【記載例】シフト記号表!$C$5:$W$46,21,FALSE))</f>
        <v/>
      </c>
      <c r="AZ113" s="100" t="str">
        <f>IF(AZ112="","",VLOOKUP(AZ112,【記載例】シフト記号表!$C$5:$W$46,21,FALSE))</f>
        <v/>
      </c>
      <c r="BA113" s="100" t="str">
        <f>IF(BA112="","",VLOOKUP(BA112,【記載例】シフト記号表!$C$5:$W$46,21,FALSE))</f>
        <v/>
      </c>
      <c r="BB113" s="101" t="str">
        <f>IF(BB112="","",VLOOKUP(BB112,【記載例】シフト記号表!$C$5:$W$46,21,FALSE))</f>
        <v/>
      </c>
      <c r="BC113" s="99" t="str">
        <f>IF(BC112="","",VLOOKUP(BC112,【記載例】シフト記号表!$C$5:$W$46,21,FALSE))</f>
        <v/>
      </c>
      <c r="BD113" s="100" t="str">
        <f>IF(BD112="","",VLOOKUP(BD112,【記載例】シフト記号表!$C$5:$W$46,21,FALSE))</f>
        <v/>
      </c>
      <c r="BE113" s="169" t="str">
        <f>IF(BE112="","",VLOOKUP(BE112,【記載例】シフト記号表!$C$5:$W$46,21,FALSE))</f>
        <v/>
      </c>
      <c r="BF113" s="250">
        <f>IF($BI$3="計画",SUM(AA113:BB113),IF($BI$3="実績",SUM(AA113:BE113),""))</f>
        <v>0</v>
      </c>
      <c r="BG113" s="251"/>
      <c r="BH113" s="252">
        <f>IF($BI$3="計画",BF113/4,IF($BI$3="実績",(BF113/($BI$7/7)),""))</f>
        <v>0</v>
      </c>
      <c r="BI113" s="253"/>
      <c r="BJ113" s="238"/>
      <c r="BK113" s="239"/>
      <c r="BL113" s="239"/>
      <c r="BM113" s="239"/>
      <c r="BN113" s="240"/>
    </row>
    <row r="114" spans="2:66" ht="20.25" customHeight="1" x14ac:dyDescent="0.4">
      <c r="B114" s="102"/>
      <c r="C114" s="265"/>
      <c r="D114" s="269"/>
      <c r="E114" s="267"/>
      <c r="F114" s="268"/>
      <c r="G114" s="254"/>
      <c r="H114" s="255"/>
      <c r="I114" s="263">
        <f>G113</f>
        <v>0</v>
      </c>
      <c r="J114" s="255"/>
      <c r="K114" s="263">
        <f>M113</f>
        <v>0</v>
      </c>
      <c r="L114" s="255"/>
      <c r="M114" s="256"/>
      <c r="N114" s="257"/>
      <c r="O114" s="258"/>
      <c r="P114" s="259"/>
      <c r="Q114" s="259"/>
      <c r="R114" s="260"/>
      <c r="S114" s="276"/>
      <c r="T114" s="242"/>
      <c r="U114" s="277"/>
      <c r="V114" s="103" t="s">
        <v>127</v>
      </c>
      <c r="W114" s="129"/>
      <c r="X114" s="129"/>
      <c r="Y114" s="130"/>
      <c r="Z114" s="131"/>
      <c r="AA114" s="107" t="str">
        <f>IF(AA112="","",VLOOKUP(AA112,【記載例】シフト記号表!$C$5:$Y$46,23,FALSE))</f>
        <v/>
      </c>
      <c r="AB114" s="108" t="str">
        <f>IF(AB112="","",VLOOKUP(AB112,【記載例】シフト記号表!$C$5:$Y$46,23,FALSE))</f>
        <v/>
      </c>
      <c r="AC114" s="108" t="str">
        <f>IF(AC112="","",VLOOKUP(AC112,【記載例】シフト記号表!$C$5:$Y$46,23,FALSE))</f>
        <v/>
      </c>
      <c r="AD114" s="108" t="str">
        <f>IF(AD112="","",VLOOKUP(AD112,【記載例】シフト記号表!$C$5:$Y$46,23,FALSE))</f>
        <v/>
      </c>
      <c r="AE114" s="108" t="str">
        <f>IF(AE112="","",VLOOKUP(AE112,【記載例】シフト記号表!$C$5:$Y$46,23,FALSE))</f>
        <v/>
      </c>
      <c r="AF114" s="108" t="str">
        <f>IF(AF112="","",VLOOKUP(AF112,【記載例】シフト記号表!$C$5:$Y$46,23,FALSE))</f>
        <v/>
      </c>
      <c r="AG114" s="109" t="str">
        <f>IF(AG112="","",VLOOKUP(AG112,【記載例】シフト記号表!$C$5:$Y$46,23,FALSE))</f>
        <v/>
      </c>
      <c r="AH114" s="107" t="str">
        <f>IF(AH112="","",VLOOKUP(AH112,【記載例】シフト記号表!$C$5:$Y$46,23,FALSE))</f>
        <v/>
      </c>
      <c r="AI114" s="108" t="str">
        <f>IF(AI112="","",VLOOKUP(AI112,【記載例】シフト記号表!$C$5:$Y$46,23,FALSE))</f>
        <v/>
      </c>
      <c r="AJ114" s="108" t="str">
        <f>IF(AJ112="","",VLOOKUP(AJ112,【記載例】シフト記号表!$C$5:$Y$46,23,FALSE))</f>
        <v/>
      </c>
      <c r="AK114" s="108" t="str">
        <f>IF(AK112="","",VLOOKUP(AK112,【記載例】シフト記号表!$C$5:$Y$46,23,FALSE))</f>
        <v/>
      </c>
      <c r="AL114" s="108" t="str">
        <f>IF(AL112="","",VLOOKUP(AL112,【記載例】シフト記号表!$C$5:$Y$46,23,FALSE))</f>
        <v/>
      </c>
      <c r="AM114" s="108" t="str">
        <f>IF(AM112="","",VLOOKUP(AM112,【記載例】シフト記号表!$C$5:$Y$46,23,FALSE))</f>
        <v/>
      </c>
      <c r="AN114" s="109" t="str">
        <f>IF(AN112="","",VLOOKUP(AN112,【記載例】シフト記号表!$C$5:$Y$46,23,FALSE))</f>
        <v/>
      </c>
      <c r="AO114" s="107" t="str">
        <f>IF(AO112="","",VLOOKUP(AO112,【記載例】シフト記号表!$C$5:$Y$46,23,FALSE))</f>
        <v/>
      </c>
      <c r="AP114" s="108" t="str">
        <f>IF(AP112="","",VLOOKUP(AP112,【記載例】シフト記号表!$C$5:$Y$46,23,FALSE))</f>
        <v/>
      </c>
      <c r="AQ114" s="108" t="str">
        <f>IF(AQ112="","",VLOOKUP(AQ112,【記載例】シフト記号表!$C$5:$Y$46,23,FALSE))</f>
        <v/>
      </c>
      <c r="AR114" s="108" t="str">
        <f>IF(AR112="","",VLOOKUP(AR112,【記載例】シフト記号表!$C$5:$Y$46,23,FALSE))</f>
        <v/>
      </c>
      <c r="AS114" s="108" t="str">
        <f>IF(AS112="","",VLOOKUP(AS112,【記載例】シフト記号表!$C$5:$Y$46,23,FALSE))</f>
        <v/>
      </c>
      <c r="AT114" s="108" t="str">
        <f>IF(AT112="","",VLOOKUP(AT112,【記載例】シフト記号表!$C$5:$Y$46,23,FALSE))</f>
        <v/>
      </c>
      <c r="AU114" s="109" t="str">
        <f>IF(AU112="","",VLOOKUP(AU112,【記載例】シフト記号表!$C$5:$Y$46,23,FALSE))</f>
        <v/>
      </c>
      <c r="AV114" s="107" t="str">
        <f>IF(AV112="","",VLOOKUP(AV112,【記載例】シフト記号表!$C$5:$Y$46,23,FALSE))</f>
        <v/>
      </c>
      <c r="AW114" s="108" t="str">
        <f>IF(AW112="","",VLOOKUP(AW112,【記載例】シフト記号表!$C$5:$Y$46,23,FALSE))</f>
        <v/>
      </c>
      <c r="AX114" s="108" t="str">
        <f>IF(AX112="","",VLOOKUP(AX112,【記載例】シフト記号表!$C$5:$Y$46,23,FALSE))</f>
        <v/>
      </c>
      <c r="AY114" s="108" t="str">
        <f>IF(AY112="","",VLOOKUP(AY112,【記載例】シフト記号表!$C$5:$Y$46,23,FALSE))</f>
        <v/>
      </c>
      <c r="AZ114" s="108" t="str">
        <f>IF(AZ112="","",VLOOKUP(AZ112,【記載例】シフト記号表!$C$5:$Y$46,23,FALSE))</f>
        <v/>
      </c>
      <c r="BA114" s="108" t="str">
        <f>IF(BA112="","",VLOOKUP(BA112,【記載例】シフト記号表!$C$5:$Y$46,23,FALSE))</f>
        <v/>
      </c>
      <c r="BB114" s="109" t="str">
        <f>IF(BB112="","",VLOOKUP(BB112,【記載例】シフト記号表!$C$5:$Y$46,23,FALSE))</f>
        <v/>
      </c>
      <c r="BC114" s="107" t="str">
        <f>IF(BC112="","",VLOOKUP(BC112,【記載例】シフト記号表!$C$5:$Y$46,23,FALSE))</f>
        <v/>
      </c>
      <c r="BD114" s="108" t="str">
        <f>IF(BD112="","",VLOOKUP(BD112,【記載例】シフト記号表!$C$5:$Y$46,23,FALSE))</f>
        <v/>
      </c>
      <c r="BE114" s="110" t="str">
        <f>IF(BE112="","",VLOOKUP(BE112,【記載例】シフト記号表!$C$5:$Y$46,23,FALSE))</f>
        <v/>
      </c>
      <c r="BF114" s="261">
        <f>IF($BI$3="計画",SUM(AA114:BB114),IF($BI$3="実績",SUM(AA114:BE114),""))</f>
        <v>0</v>
      </c>
      <c r="BG114" s="262"/>
      <c r="BH114" s="282">
        <f>IF($BI$3="計画",BF114/4,IF($BI$3="実績",(BF114/($BI$7/7)),""))</f>
        <v>0</v>
      </c>
      <c r="BI114" s="283"/>
      <c r="BJ114" s="241"/>
      <c r="BK114" s="242"/>
      <c r="BL114" s="242"/>
      <c r="BM114" s="242"/>
      <c r="BN114" s="243"/>
    </row>
    <row r="115" spans="2:66" ht="20.25" customHeight="1" x14ac:dyDescent="0.4">
      <c r="B115" s="111"/>
      <c r="C115" s="264"/>
      <c r="D115" s="266"/>
      <c r="E115" s="267"/>
      <c r="F115" s="268"/>
      <c r="G115" s="244"/>
      <c r="H115" s="245"/>
      <c r="I115" s="94"/>
      <c r="J115" s="90"/>
      <c r="K115" s="94"/>
      <c r="L115" s="90"/>
      <c r="M115" s="270"/>
      <c r="N115" s="271"/>
      <c r="O115" s="248"/>
      <c r="P115" s="249"/>
      <c r="Q115" s="249"/>
      <c r="R115" s="245"/>
      <c r="S115" s="272"/>
      <c r="T115" s="236"/>
      <c r="U115" s="273"/>
      <c r="V115" s="114" t="s">
        <v>18</v>
      </c>
      <c r="W115" s="122"/>
      <c r="X115" s="122"/>
      <c r="Y115" s="123"/>
      <c r="Z115" s="128"/>
      <c r="AA115" s="118"/>
      <c r="AB115" s="170"/>
      <c r="AC115" s="170"/>
      <c r="AD115" s="170"/>
      <c r="AE115" s="170"/>
      <c r="AF115" s="170"/>
      <c r="AG115" s="120"/>
      <c r="AH115" s="118"/>
      <c r="AI115" s="170"/>
      <c r="AJ115" s="170"/>
      <c r="AK115" s="170"/>
      <c r="AL115" s="170"/>
      <c r="AM115" s="170"/>
      <c r="AN115" s="120"/>
      <c r="AO115" s="118"/>
      <c r="AP115" s="170"/>
      <c r="AQ115" s="170"/>
      <c r="AR115" s="170"/>
      <c r="AS115" s="170"/>
      <c r="AT115" s="170"/>
      <c r="AU115" s="120"/>
      <c r="AV115" s="118"/>
      <c r="AW115" s="170"/>
      <c r="AX115" s="170"/>
      <c r="AY115" s="170"/>
      <c r="AZ115" s="170"/>
      <c r="BA115" s="170"/>
      <c r="BB115" s="120"/>
      <c r="BC115" s="118"/>
      <c r="BD115" s="170"/>
      <c r="BE115" s="171"/>
      <c r="BF115" s="278"/>
      <c r="BG115" s="279"/>
      <c r="BH115" s="280"/>
      <c r="BI115" s="281"/>
      <c r="BJ115" s="235"/>
      <c r="BK115" s="236"/>
      <c r="BL115" s="236"/>
      <c r="BM115" s="236"/>
      <c r="BN115" s="237"/>
    </row>
    <row r="116" spans="2:66" ht="20.25" customHeight="1" x14ac:dyDescent="0.4">
      <c r="B116" s="93">
        <f>B113+1</f>
        <v>33</v>
      </c>
      <c r="C116" s="265"/>
      <c r="D116" s="269"/>
      <c r="E116" s="267"/>
      <c r="F116" s="268"/>
      <c r="G116" s="244"/>
      <c r="H116" s="245"/>
      <c r="I116" s="94"/>
      <c r="J116" s="90"/>
      <c r="K116" s="94"/>
      <c r="L116" s="90"/>
      <c r="M116" s="246"/>
      <c r="N116" s="247"/>
      <c r="O116" s="248"/>
      <c r="P116" s="249"/>
      <c r="Q116" s="249"/>
      <c r="R116" s="245"/>
      <c r="S116" s="274"/>
      <c r="T116" s="239"/>
      <c r="U116" s="275"/>
      <c r="V116" s="95" t="s">
        <v>83</v>
      </c>
      <c r="W116" s="96"/>
      <c r="X116" s="96"/>
      <c r="Y116" s="97"/>
      <c r="Z116" s="98"/>
      <c r="AA116" s="99" t="str">
        <f>IF(AA115="","",VLOOKUP(AA115,【記載例】シフト記号表!$C$5:$W$46,21,FALSE))</f>
        <v/>
      </c>
      <c r="AB116" s="100" t="str">
        <f>IF(AB115="","",VLOOKUP(AB115,【記載例】シフト記号表!$C$5:$W$46,21,FALSE))</f>
        <v/>
      </c>
      <c r="AC116" s="100" t="str">
        <f>IF(AC115="","",VLOOKUP(AC115,【記載例】シフト記号表!$C$5:$W$46,21,FALSE))</f>
        <v/>
      </c>
      <c r="AD116" s="100" t="str">
        <f>IF(AD115="","",VLOOKUP(AD115,【記載例】シフト記号表!$C$5:$W$46,21,FALSE))</f>
        <v/>
      </c>
      <c r="AE116" s="100" t="str">
        <f>IF(AE115="","",VLOOKUP(AE115,【記載例】シフト記号表!$C$5:$W$46,21,FALSE))</f>
        <v/>
      </c>
      <c r="AF116" s="100" t="str">
        <f>IF(AF115="","",VLOOKUP(AF115,【記載例】シフト記号表!$C$5:$W$46,21,FALSE))</f>
        <v/>
      </c>
      <c r="AG116" s="101" t="str">
        <f>IF(AG115="","",VLOOKUP(AG115,【記載例】シフト記号表!$C$5:$W$46,21,FALSE))</f>
        <v/>
      </c>
      <c r="AH116" s="99" t="str">
        <f>IF(AH115="","",VLOOKUP(AH115,【記載例】シフト記号表!$C$5:$W$46,21,FALSE))</f>
        <v/>
      </c>
      <c r="AI116" s="100" t="str">
        <f>IF(AI115="","",VLOOKUP(AI115,【記載例】シフト記号表!$C$5:$W$46,21,FALSE))</f>
        <v/>
      </c>
      <c r="AJ116" s="100" t="str">
        <f>IF(AJ115="","",VLOOKUP(AJ115,【記載例】シフト記号表!$C$5:$W$46,21,FALSE))</f>
        <v/>
      </c>
      <c r="AK116" s="100" t="str">
        <f>IF(AK115="","",VLOOKUP(AK115,【記載例】シフト記号表!$C$5:$W$46,21,FALSE))</f>
        <v/>
      </c>
      <c r="AL116" s="100" t="str">
        <f>IF(AL115="","",VLOOKUP(AL115,【記載例】シフト記号表!$C$5:$W$46,21,FALSE))</f>
        <v/>
      </c>
      <c r="AM116" s="100" t="str">
        <f>IF(AM115="","",VLOOKUP(AM115,【記載例】シフト記号表!$C$5:$W$46,21,FALSE))</f>
        <v/>
      </c>
      <c r="AN116" s="101" t="str">
        <f>IF(AN115="","",VLOOKUP(AN115,【記載例】シフト記号表!$C$5:$W$46,21,FALSE))</f>
        <v/>
      </c>
      <c r="AO116" s="99" t="str">
        <f>IF(AO115="","",VLOOKUP(AO115,【記載例】シフト記号表!$C$5:$W$46,21,FALSE))</f>
        <v/>
      </c>
      <c r="AP116" s="100" t="str">
        <f>IF(AP115="","",VLOOKUP(AP115,【記載例】シフト記号表!$C$5:$W$46,21,FALSE))</f>
        <v/>
      </c>
      <c r="AQ116" s="100" t="str">
        <f>IF(AQ115="","",VLOOKUP(AQ115,【記載例】シフト記号表!$C$5:$W$46,21,FALSE))</f>
        <v/>
      </c>
      <c r="AR116" s="100" t="str">
        <f>IF(AR115="","",VLOOKUP(AR115,【記載例】シフト記号表!$C$5:$W$46,21,FALSE))</f>
        <v/>
      </c>
      <c r="AS116" s="100" t="str">
        <f>IF(AS115="","",VLOOKUP(AS115,【記載例】シフト記号表!$C$5:$W$46,21,FALSE))</f>
        <v/>
      </c>
      <c r="AT116" s="100" t="str">
        <f>IF(AT115="","",VLOOKUP(AT115,【記載例】シフト記号表!$C$5:$W$46,21,FALSE))</f>
        <v/>
      </c>
      <c r="AU116" s="101" t="str">
        <f>IF(AU115="","",VLOOKUP(AU115,【記載例】シフト記号表!$C$5:$W$46,21,FALSE))</f>
        <v/>
      </c>
      <c r="AV116" s="99" t="str">
        <f>IF(AV115="","",VLOOKUP(AV115,【記載例】シフト記号表!$C$5:$W$46,21,FALSE))</f>
        <v/>
      </c>
      <c r="AW116" s="100" t="str">
        <f>IF(AW115="","",VLOOKUP(AW115,【記載例】シフト記号表!$C$5:$W$46,21,FALSE))</f>
        <v/>
      </c>
      <c r="AX116" s="100" t="str">
        <f>IF(AX115="","",VLOOKUP(AX115,【記載例】シフト記号表!$C$5:$W$46,21,FALSE))</f>
        <v/>
      </c>
      <c r="AY116" s="100" t="str">
        <f>IF(AY115="","",VLOOKUP(AY115,【記載例】シフト記号表!$C$5:$W$46,21,FALSE))</f>
        <v/>
      </c>
      <c r="AZ116" s="100" t="str">
        <f>IF(AZ115="","",VLOOKUP(AZ115,【記載例】シフト記号表!$C$5:$W$46,21,FALSE))</f>
        <v/>
      </c>
      <c r="BA116" s="100" t="str">
        <f>IF(BA115="","",VLOOKUP(BA115,【記載例】シフト記号表!$C$5:$W$46,21,FALSE))</f>
        <v/>
      </c>
      <c r="BB116" s="101" t="str">
        <f>IF(BB115="","",VLOOKUP(BB115,【記載例】シフト記号表!$C$5:$W$46,21,FALSE))</f>
        <v/>
      </c>
      <c r="BC116" s="99" t="str">
        <f>IF(BC115="","",VLOOKUP(BC115,【記載例】シフト記号表!$C$5:$W$46,21,FALSE))</f>
        <v/>
      </c>
      <c r="BD116" s="100" t="str">
        <f>IF(BD115="","",VLOOKUP(BD115,【記載例】シフト記号表!$C$5:$W$46,21,FALSE))</f>
        <v/>
      </c>
      <c r="BE116" s="169" t="str">
        <f>IF(BE115="","",VLOOKUP(BE115,【記載例】シフト記号表!$C$5:$W$46,21,FALSE))</f>
        <v/>
      </c>
      <c r="BF116" s="250">
        <f>IF($BI$3="計画",SUM(AA116:BB116),IF($BI$3="実績",SUM(AA116:BE116),""))</f>
        <v>0</v>
      </c>
      <c r="BG116" s="251"/>
      <c r="BH116" s="252">
        <f>IF($BI$3="計画",BF116/4,IF($BI$3="実績",(BF116/($BI$7/7)),""))</f>
        <v>0</v>
      </c>
      <c r="BI116" s="253"/>
      <c r="BJ116" s="238"/>
      <c r="BK116" s="239"/>
      <c r="BL116" s="239"/>
      <c r="BM116" s="239"/>
      <c r="BN116" s="240"/>
    </row>
    <row r="117" spans="2:66" ht="20.25" customHeight="1" x14ac:dyDescent="0.4">
      <c r="B117" s="102"/>
      <c r="C117" s="265"/>
      <c r="D117" s="269"/>
      <c r="E117" s="267"/>
      <c r="F117" s="268"/>
      <c r="G117" s="254"/>
      <c r="H117" s="255"/>
      <c r="I117" s="263">
        <f>G116</f>
        <v>0</v>
      </c>
      <c r="J117" s="255"/>
      <c r="K117" s="263">
        <f>M116</f>
        <v>0</v>
      </c>
      <c r="L117" s="255"/>
      <c r="M117" s="256"/>
      <c r="N117" s="257"/>
      <c r="O117" s="258"/>
      <c r="P117" s="259"/>
      <c r="Q117" s="259"/>
      <c r="R117" s="260"/>
      <c r="S117" s="276"/>
      <c r="T117" s="242"/>
      <c r="U117" s="277"/>
      <c r="V117" s="103" t="s">
        <v>127</v>
      </c>
      <c r="W117" s="129"/>
      <c r="X117" s="129"/>
      <c r="Y117" s="130"/>
      <c r="Z117" s="131"/>
      <c r="AA117" s="107" t="str">
        <f>IF(AA115="","",VLOOKUP(AA115,【記載例】シフト記号表!$C$5:$Y$46,23,FALSE))</f>
        <v/>
      </c>
      <c r="AB117" s="108" t="str">
        <f>IF(AB115="","",VLOOKUP(AB115,【記載例】シフト記号表!$C$5:$Y$46,23,FALSE))</f>
        <v/>
      </c>
      <c r="AC117" s="108" t="str">
        <f>IF(AC115="","",VLOOKUP(AC115,【記載例】シフト記号表!$C$5:$Y$46,23,FALSE))</f>
        <v/>
      </c>
      <c r="AD117" s="108" t="str">
        <f>IF(AD115="","",VLOOKUP(AD115,【記載例】シフト記号表!$C$5:$Y$46,23,FALSE))</f>
        <v/>
      </c>
      <c r="AE117" s="108" t="str">
        <f>IF(AE115="","",VLOOKUP(AE115,【記載例】シフト記号表!$C$5:$Y$46,23,FALSE))</f>
        <v/>
      </c>
      <c r="AF117" s="108" t="str">
        <f>IF(AF115="","",VLOOKUP(AF115,【記載例】シフト記号表!$C$5:$Y$46,23,FALSE))</f>
        <v/>
      </c>
      <c r="AG117" s="109" t="str">
        <f>IF(AG115="","",VLOOKUP(AG115,【記載例】シフト記号表!$C$5:$Y$46,23,FALSE))</f>
        <v/>
      </c>
      <c r="AH117" s="107" t="str">
        <f>IF(AH115="","",VLOOKUP(AH115,【記載例】シフト記号表!$C$5:$Y$46,23,FALSE))</f>
        <v/>
      </c>
      <c r="AI117" s="108" t="str">
        <f>IF(AI115="","",VLOOKUP(AI115,【記載例】シフト記号表!$C$5:$Y$46,23,FALSE))</f>
        <v/>
      </c>
      <c r="AJ117" s="108" t="str">
        <f>IF(AJ115="","",VLOOKUP(AJ115,【記載例】シフト記号表!$C$5:$Y$46,23,FALSE))</f>
        <v/>
      </c>
      <c r="AK117" s="108" t="str">
        <f>IF(AK115="","",VLOOKUP(AK115,【記載例】シフト記号表!$C$5:$Y$46,23,FALSE))</f>
        <v/>
      </c>
      <c r="AL117" s="108" t="str">
        <f>IF(AL115="","",VLOOKUP(AL115,【記載例】シフト記号表!$C$5:$Y$46,23,FALSE))</f>
        <v/>
      </c>
      <c r="AM117" s="108" t="str">
        <f>IF(AM115="","",VLOOKUP(AM115,【記載例】シフト記号表!$C$5:$Y$46,23,FALSE))</f>
        <v/>
      </c>
      <c r="AN117" s="109" t="str">
        <f>IF(AN115="","",VLOOKUP(AN115,【記載例】シフト記号表!$C$5:$Y$46,23,FALSE))</f>
        <v/>
      </c>
      <c r="AO117" s="107" t="str">
        <f>IF(AO115="","",VLOOKUP(AO115,【記載例】シフト記号表!$C$5:$Y$46,23,FALSE))</f>
        <v/>
      </c>
      <c r="AP117" s="108" t="str">
        <f>IF(AP115="","",VLOOKUP(AP115,【記載例】シフト記号表!$C$5:$Y$46,23,FALSE))</f>
        <v/>
      </c>
      <c r="AQ117" s="108" t="str">
        <f>IF(AQ115="","",VLOOKUP(AQ115,【記載例】シフト記号表!$C$5:$Y$46,23,FALSE))</f>
        <v/>
      </c>
      <c r="AR117" s="108" t="str">
        <f>IF(AR115="","",VLOOKUP(AR115,【記載例】シフト記号表!$C$5:$Y$46,23,FALSE))</f>
        <v/>
      </c>
      <c r="AS117" s="108" t="str">
        <f>IF(AS115="","",VLOOKUP(AS115,【記載例】シフト記号表!$C$5:$Y$46,23,FALSE))</f>
        <v/>
      </c>
      <c r="AT117" s="108" t="str">
        <f>IF(AT115="","",VLOOKUP(AT115,【記載例】シフト記号表!$C$5:$Y$46,23,FALSE))</f>
        <v/>
      </c>
      <c r="AU117" s="109" t="str">
        <f>IF(AU115="","",VLOOKUP(AU115,【記載例】シフト記号表!$C$5:$Y$46,23,FALSE))</f>
        <v/>
      </c>
      <c r="AV117" s="107" t="str">
        <f>IF(AV115="","",VLOOKUP(AV115,【記載例】シフト記号表!$C$5:$Y$46,23,FALSE))</f>
        <v/>
      </c>
      <c r="AW117" s="108" t="str">
        <f>IF(AW115="","",VLOOKUP(AW115,【記載例】シフト記号表!$C$5:$Y$46,23,FALSE))</f>
        <v/>
      </c>
      <c r="AX117" s="108" t="str">
        <f>IF(AX115="","",VLOOKUP(AX115,【記載例】シフト記号表!$C$5:$Y$46,23,FALSE))</f>
        <v/>
      </c>
      <c r="AY117" s="108" t="str">
        <f>IF(AY115="","",VLOOKUP(AY115,【記載例】シフト記号表!$C$5:$Y$46,23,FALSE))</f>
        <v/>
      </c>
      <c r="AZ117" s="108" t="str">
        <f>IF(AZ115="","",VLOOKUP(AZ115,【記載例】シフト記号表!$C$5:$Y$46,23,FALSE))</f>
        <v/>
      </c>
      <c r="BA117" s="108" t="str">
        <f>IF(BA115="","",VLOOKUP(BA115,【記載例】シフト記号表!$C$5:$Y$46,23,FALSE))</f>
        <v/>
      </c>
      <c r="BB117" s="109" t="str">
        <f>IF(BB115="","",VLOOKUP(BB115,【記載例】シフト記号表!$C$5:$Y$46,23,FALSE))</f>
        <v/>
      </c>
      <c r="BC117" s="107" t="str">
        <f>IF(BC115="","",VLOOKUP(BC115,【記載例】シフト記号表!$C$5:$Y$46,23,FALSE))</f>
        <v/>
      </c>
      <c r="BD117" s="108" t="str">
        <f>IF(BD115="","",VLOOKUP(BD115,【記載例】シフト記号表!$C$5:$Y$46,23,FALSE))</f>
        <v/>
      </c>
      <c r="BE117" s="110" t="str">
        <f>IF(BE115="","",VLOOKUP(BE115,【記載例】シフト記号表!$C$5:$Y$46,23,FALSE))</f>
        <v/>
      </c>
      <c r="BF117" s="261">
        <f>IF($BI$3="計画",SUM(AA117:BB117),IF($BI$3="実績",SUM(AA117:BE117),""))</f>
        <v>0</v>
      </c>
      <c r="BG117" s="262"/>
      <c r="BH117" s="282">
        <f>IF($BI$3="計画",BF117/4,IF($BI$3="実績",(BF117/($BI$7/7)),""))</f>
        <v>0</v>
      </c>
      <c r="BI117" s="283"/>
      <c r="BJ117" s="241"/>
      <c r="BK117" s="242"/>
      <c r="BL117" s="242"/>
      <c r="BM117" s="242"/>
      <c r="BN117" s="243"/>
    </row>
    <row r="118" spans="2:66" ht="20.25" customHeight="1" x14ac:dyDescent="0.4">
      <c r="B118" s="111"/>
      <c r="C118" s="264"/>
      <c r="D118" s="266"/>
      <c r="E118" s="267"/>
      <c r="F118" s="268"/>
      <c r="G118" s="244"/>
      <c r="H118" s="245"/>
      <c r="I118" s="94"/>
      <c r="J118" s="90"/>
      <c r="K118" s="94"/>
      <c r="L118" s="90"/>
      <c r="M118" s="270"/>
      <c r="N118" s="271"/>
      <c r="O118" s="248"/>
      <c r="P118" s="249"/>
      <c r="Q118" s="249"/>
      <c r="R118" s="245"/>
      <c r="S118" s="272"/>
      <c r="T118" s="236"/>
      <c r="U118" s="273"/>
      <c r="V118" s="114" t="s">
        <v>18</v>
      </c>
      <c r="W118" s="122"/>
      <c r="X118" s="122"/>
      <c r="Y118" s="123"/>
      <c r="Z118" s="128"/>
      <c r="AA118" s="118"/>
      <c r="AB118" s="170"/>
      <c r="AC118" s="170"/>
      <c r="AD118" s="170"/>
      <c r="AE118" s="170"/>
      <c r="AF118" s="170"/>
      <c r="AG118" s="120"/>
      <c r="AH118" s="118"/>
      <c r="AI118" s="170"/>
      <c r="AJ118" s="170"/>
      <c r="AK118" s="170"/>
      <c r="AL118" s="170"/>
      <c r="AM118" s="170"/>
      <c r="AN118" s="120"/>
      <c r="AO118" s="118"/>
      <c r="AP118" s="170"/>
      <c r="AQ118" s="170"/>
      <c r="AR118" s="170"/>
      <c r="AS118" s="170"/>
      <c r="AT118" s="170"/>
      <c r="AU118" s="120"/>
      <c r="AV118" s="118"/>
      <c r="AW118" s="170"/>
      <c r="AX118" s="170"/>
      <c r="AY118" s="170"/>
      <c r="AZ118" s="170"/>
      <c r="BA118" s="170"/>
      <c r="BB118" s="120"/>
      <c r="BC118" s="118"/>
      <c r="BD118" s="170"/>
      <c r="BE118" s="171"/>
      <c r="BF118" s="278"/>
      <c r="BG118" s="279"/>
      <c r="BH118" s="280"/>
      <c r="BI118" s="281"/>
      <c r="BJ118" s="235"/>
      <c r="BK118" s="236"/>
      <c r="BL118" s="236"/>
      <c r="BM118" s="236"/>
      <c r="BN118" s="237"/>
    </row>
    <row r="119" spans="2:66" ht="20.25" customHeight="1" x14ac:dyDescent="0.4">
      <c r="B119" s="93">
        <f>B116+1</f>
        <v>34</v>
      </c>
      <c r="C119" s="265"/>
      <c r="D119" s="269"/>
      <c r="E119" s="267"/>
      <c r="F119" s="268"/>
      <c r="G119" s="244"/>
      <c r="H119" s="245"/>
      <c r="I119" s="94"/>
      <c r="J119" s="90"/>
      <c r="K119" s="94"/>
      <c r="L119" s="90"/>
      <c r="M119" s="246"/>
      <c r="N119" s="247"/>
      <c r="O119" s="248"/>
      <c r="P119" s="249"/>
      <c r="Q119" s="249"/>
      <c r="R119" s="245"/>
      <c r="S119" s="274"/>
      <c r="T119" s="239"/>
      <c r="U119" s="275"/>
      <c r="V119" s="95" t="s">
        <v>83</v>
      </c>
      <c r="W119" s="96"/>
      <c r="X119" s="96"/>
      <c r="Y119" s="97"/>
      <c r="Z119" s="98"/>
      <c r="AA119" s="99" t="str">
        <f>IF(AA118="","",VLOOKUP(AA118,【記載例】シフト記号表!$C$5:$W$46,21,FALSE))</f>
        <v/>
      </c>
      <c r="AB119" s="100" t="str">
        <f>IF(AB118="","",VLOOKUP(AB118,【記載例】シフト記号表!$C$5:$W$46,21,FALSE))</f>
        <v/>
      </c>
      <c r="AC119" s="100" t="str">
        <f>IF(AC118="","",VLOOKUP(AC118,【記載例】シフト記号表!$C$5:$W$46,21,FALSE))</f>
        <v/>
      </c>
      <c r="AD119" s="100" t="str">
        <f>IF(AD118="","",VLOOKUP(AD118,【記載例】シフト記号表!$C$5:$W$46,21,FALSE))</f>
        <v/>
      </c>
      <c r="AE119" s="100" t="str">
        <f>IF(AE118="","",VLOOKUP(AE118,【記載例】シフト記号表!$C$5:$W$46,21,FALSE))</f>
        <v/>
      </c>
      <c r="AF119" s="100" t="str">
        <f>IF(AF118="","",VLOOKUP(AF118,【記載例】シフト記号表!$C$5:$W$46,21,FALSE))</f>
        <v/>
      </c>
      <c r="AG119" s="101" t="str">
        <f>IF(AG118="","",VLOOKUP(AG118,【記載例】シフト記号表!$C$5:$W$46,21,FALSE))</f>
        <v/>
      </c>
      <c r="AH119" s="99" t="str">
        <f>IF(AH118="","",VLOOKUP(AH118,【記載例】シフト記号表!$C$5:$W$46,21,FALSE))</f>
        <v/>
      </c>
      <c r="AI119" s="100" t="str">
        <f>IF(AI118="","",VLOOKUP(AI118,【記載例】シフト記号表!$C$5:$W$46,21,FALSE))</f>
        <v/>
      </c>
      <c r="AJ119" s="100" t="str">
        <f>IF(AJ118="","",VLOOKUP(AJ118,【記載例】シフト記号表!$C$5:$W$46,21,FALSE))</f>
        <v/>
      </c>
      <c r="AK119" s="100" t="str">
        <f>IF(AK118="","",VLOOKUP(AK118,【記載例】シフト記号表!$C$5:$W$46,21,FALSE))</f>
        <v/>
      </c>
      <c r="AL119" s="100" t="str">
        <f>IF(AL118="","",VLOOKUP(AL118,【記載例】シフト記号表!$C$5:$W$46,21,FALSE))</f>
        <v/>
      </c>
      <c r="AM119" s="100" t="str">
        <f>IF(AM118="","",VLOOKUP(AM118,【記載例】シフト記号表!$C$5:$W$46,21,FALSE))</f>
        <v/>
      </c>
      <c r="AN119" s="101" t="str">
        <f>IF(AN118="","",VLOOKUP(AN118,【記載例】シフト記号表!$C$5:$W$46,21,FALSE))</f>
        <v/>
      </c>
      <c r="AO119" s="99" t="str">
        <f>IF(AO118="","",VLOOKUP(AO118,【記載例】シフト記号表!$C$5:$W$46,21,FALSE))</f>
        <v/>
      </c>
      <c r="AP119" s="100" t="str">
        <f>IF(AP118="","",VLOOKUP(AP118,【記載例】シフト記号表!$C$5:$W$46,21,FALSE))</f>
        <v/>
      </c>
      <c r="AQ119" s="100" t="str">
        <f>IF(AQ118="","",VLOOKUP(AQ118,【記載例】シフト記号表!$C$5:$W$46,21,FALSE))</f>
        <v/>
      </c>
      <c r="AR119" s="100" t="str">
        <f>IF(AR118="","",VLOOKUP(AR118,【記載例】シフト記号表!$C$5:$W$46,21,FALSE))</f>
        <v/>
      </c>
      <c r="AS119" s="100" t="str">
        <f>IF(AS118="","",VLOOKUP(AS118,【記載例】シフト記号表!$C$5:$W$46,21,FALSE))</f>
        <v/>
      </c>
      <c r="AT119" s="100" t="str">
        <f>IF(AT118="","",VLOOKUP(AT118,【記載例】シフト記号表!$C$5:$W$46,21,FALSE))</f>
        <v/>
      </c>
      <c r="AU119" s="101" t="str">
        <f>IF(AU118="","",VLOOKUP(AU118,【記載例】シフト記号表!$C$5:$W$46,21,FALSE))</f>
        <v/>
      </c>
      <c r="AV119" s="99" t="str">
        <f>IF(AV118="","",VLOOKUP(AV118,【記載例】シフト記号表!$C$5:$W$46,21,FALSE))</f>
        <v/>
      </c>
      <c r="AW119" s="100" t="str">
        <f>IF(AW118="","",VLOOKUP(AW118,【記載例】シフト記号表!$C$5:$W$46,21,FALSE))</f>
        <v/>
      </c>
      <c r="AX119" s="100" t="str">
        <f>IF(AX118="","",VLOOKUP(AX118,【記載例】シフト記号表!$C$5:$W$46,21,FALSE))</f>
        <v/>
      </c>
      <c r="AY119" s="100" t="str">
        <f>IF(AY118="","",VLOOKUP(AY118,【記載例】シフト記号表!$C$5:$W$46,21,FALSE))</f>
        <v/>
      </c>
      <c r="AZ119" s="100" t="str">
        <f>IF(AZ118="","",VLOOKUP(AZ118,【記載例】シフト記号表!$C$5:$W$46,21,FALSE))</f>
        <v/>
      </c>
      <c r="BA119" s="100" t="str">
        <f>IF(BA118="","",VLOOKUP(BA118,【記載例】シフト記号表!$C$5:$W$46,21,FALSE))</f>
        <v/>
      </c>
      <c r="BB119" s="101" t="str">
        <f>IF(BB118="","",VLOOKUP(BB118,【記載例】シフト記号表!$C$5:$W$46,21,FALSE))</f>
        <v/>
      </c>
      <c r="BC119" s="99" t="str">
        <f>IF(BC118="","",VLOOKUP(BC118,【記載例】シフト記号表!$C$5:$W$46,21,FALSE))</f>
        <v/>
      </c>
      <c r="BD119" s="100" t="str">
        <f>IF(BD118="","",VLOOKUP(BD118,【記載例】シフト記号表!$C$5:$W$46,21,FALSE))</f>
        <v/>
      </c>
      <c r="BE119" s="169" t="str">
        <f>IF(BE118="","",VLOOKUP(BE118,【記載例】シフト記号表!$C$5:$W$46,21,FALSE))</f>
        <v/>
      </c>
      <c r="BF119" s="250">
        <f>IF($BI$3="計画",SUM(AA119:BB119),IF($BI$3="実績",SUM(AA119:BE119),""))</f>
        <v>0</v>
      </c>
      <c r="BG119" s="251"/>
      <c r="BH119" s="252">
        <f>IF($BI$3="計画",BF119/4,IF($BI$3="実績",(BF119/($BI$7/7)),""))</f>
        <v>0</v>
      </c>
      <c r="BI119" s="253"/>
      <c r="BJ119" s="238"/>
      <c r="BK119" s="239"/>
      <c r="BL119" s="239"/>
      <c r="BM119" s="239"/>
      <c r="BN119" s="240"/>
    </row>
    <row r="120" spans="2:66" ht="20.25" customHeight="1" x14ac:dyDescent="0.4">
      <c r="B120" s="102"/>
      <c r="C120" s="265"/>
      <c r="D120" s="269"/>
      <c r="E120" s="267"/>
      <c r="F120" s="268"/>
      <c r="G120" s="254"/>
      <c r="H120" s="255"/>
      <c r="I120" s="263">
        <f>G119</f>
        <v>0</v>
      </c>
      <c r="J120" s="255"/>
      <c r="K120" s="263">
        <f>M119</f>
        <v>0</v>
      </c>
      <c r="L120" s="255"/>
      <c r="M120" s="256"/>
      <c r="N120" s="257"/>
      <c r="O120" s="258"/>
      <c r="P120" s="259"/>
      <c r="Q120" s="259"/>
      <c r="R120" s="260"/>
      <c r="S120" s="276"/>
      <c r="T120" s="242"/>
      <c r="U120" s="277"/>
      <c r="V120" s="103" t="s">
        <v>127</v>
      </c>
      <c r="W120" s="129"/>
      <c r="X120" s="129"/>
      <c r="Y120" s="130"/>
      <c r="Z120" s="131"/>
      <c r="AA120" s="107" t="str">
        <f>IF(AA118="","",VLOOKUP(AA118,【記載例】シフト記号表!$C$5:$Y$46,23,FALSE))</f>
        <v/>
      </c>
      <c r="AB120" s="108" t="str">
        <f>IF(AB118="","",VLOOKUP(AB118,【記載例】シフト記号表!$C$5:$Y$46,23,FALSE))</f>
        <v/>
      </c>
      <c r="AC120" s="108" t="str">
        <f>IF(AC118="","",VLOOKUP(AC118,【記載例】シフト記号表!$C$5:$Y$46,23,FALSE))</f>
        <v/>
      </c>
      <c r="AD120" s="108" t="str">
        <f>IF(AD118="","",VLOOKUP(AD118,【記載例】シフト記号表!$C$5:$Y$46,23,FALSE))</f>
        <v/>
      </c>
      <c r="AE120" s="108" t="str">
        <f>IF(AE118="","",VLOOKUP(AE118,【記載例】シフト記号表!$C$5:$Y$46,23,FALSE))</f>
        <v/>
      </c>
      <c r="AF120" s="108" t="str">
        <f>IF(AF118="","",VLOOKUP(AF118,【記載例】シフト記号表!$C$5:$Y$46,23,FALSE))</f>
        <v/>
      </c>
      <c r="AG120" s="109" t="str">
        <f>IF(AG118="","",VLOOKUP(AG118,【記載例】シフト記号表!$C$5:$Y$46,23,FALSE))</f>
        <v/>
      </c>
      <c r="AH120" s="107" t="str">
        <f>IF(AH118="","",VLOOKUP(AH118,【記載例】シフト記号表!$C$5:$Y$46,23,FALSE))</f>
        <v/>
      </c>
      <c r="AI120" s="108" t="str">
        <f>IF(AI118="","",VLOOKUP(AI118,【記載例】シフト記号表!$C$5:$Y$46,23,FALSE))</f>
        <v/>
      </c>
      <c r="AJ120" s="108" t="str">
        <f>IF(AJ118="","",VLOOKUP(AJ118,【記載例】シフト記号表!$C$5:$Y$46,23,FALSE))</f>
        <v/>
      </c>
      <c r="AK120" s="108" t="str">
        <f>IF(AK118="","",VLOOKUP(AK118,【記載例】シフト記号表!$C$5:$Y$46,23,FALSE))</f>
        <v/>
      </c>
      <c r="AL120" s="108" t="str">
        <f>IF(AL118="","",VLOOKUP(AL118,【記載例】シフト記号表!$C$5:$Y$46,23,FALSE))</f>
        <v/>
      </c>
      <c r="AM120" s="108" t="str">
        <f>IF(AM118="","",VLOOKUP(AM118,【記載例】シフト記号表!$C$5:$Y$46,23,FALSE))</f>
        <v/>
      </c>
      <c r="AN120" s="109" t="str">
        <f>IF(AN118="","",VLOOKUP(AN118,【記載例】シフト記号表!$C$5:$Y$46,23,FALSE))</f>
        <v/>
      </c>
      <c r="AO120" s="107" t="str">
        <f>IF(AO118="","",VLOOKUP(AO118,【記載例】シフト記号表!$C$5:$Y$46,23,FALSE))</f>
        <v/>
      </c>
      <c r="AP120" s="108" t="str">
        <f>IF(AP118="","",VLOOKUP(AP118,【記載例】シフト記号表!$C$5:$Y$46,23,FALSE))</f>
        <v/>
      </c>
      <c r="AQ120" s="108" t="str">
        <f>IF(AQ118="","",VLOOKUP(AQ118,【記載例】シフト記号表!$C$5:$Y$46,23,FALSE))</f>
        <v/>
      </c>
      <c r="AR120" s="108" t="str">
        <f>IF(AR118="","",VLOOKUP(AR118,【記載例】シフト記号表!$C$5:$Y$46,23,FALSE))</f>
        <v/>
      </c>
      <c r="AS120" s="108" t="str">
        <f>IF(AS118="","",VLOOKUP(AS118,【記載例】シフト記号表!$C$5:$Y$46,23,FALSE))</f>
        <v/>
      </c>
      <c r="AT120" s="108" t="str">
        <f>IF(AT118="","",VLOOKUP(AT118,【記載例】シフト記号表!$C$5:$Y$46,23,FALSE))</f>
        <v/>
      </c>
      <c r="AU120" s="109" t="str">
        <f>IF(AU118="","",VLOOKUP(AU118,【記載例】シフト記号表!$C$5:$Y$46,23,FALSE))</f>
        <v/>
      </c>
      <c r="AV120" s="107" t="str">
        <f>IF(AV118="","",VLOOKUP(AV118,【記載例】シフト記号表!$C$5:$Y$46,23,FALSE))</f>
        <v/>
      </c>
      <c r="AW120" s="108" t="str">
        <f>IF(AW118="","",VLOOKUP(AW118,【記載例】シフト記号表!$C$5:$Y$46,23,FALSE))</f>
        <v/>
      </c>
      <c r="AX120" s="108" t="str">
        <f>IF(AX118="","",VLOOKUP(AX118,【記載例】シフト記号表!$C$5:$Y$46,23,FALSE))</f>
        <v/>
      </c>
      <c r="AY120" s="108" t="str">
        <f>IF(AY118="","",VLOOKUP(AY118,【記載例】シフト記号表!$C$5:$Y$46,23,FALSE))</f>
        <v/>
      </c>
      <c r="AZ120" s="108" t="str">
        <f>IF(AZ118="","",VLOOKUP(AZ118,【記載例】シフト記号表!$C$5:$Y$46,23,FALSE))</f>
        <v/>
      </c>
      <c r="BA120" s="108" t="str">
        <f>IF(BA118="","",VLOOKUP(BA118,【記載例】シフト記号表!$C$5:$Y$46,23,FALSE))</f>
        <v/>
      </c>
      <c r="BB120" s="109" t="str">
        <f>IF(BB118="","",VLOOKUP(BB118,【記載例】シフト記号表!$C$5:$Y$46,23,FALSE))</f>
        <v/>
      </c>
      <c r="BC120" s="107" t="str">
        <f>IF(BC118="","",VLOOKUP(BC118,【記載例】シフト記号表!$C$5:$Y$46,23,FALSE))</f>
        <v/>
      </c>
      <c r="BD120" s="108" t="str">
        <f>IF(BD118="","",VLOOKUP(BD118,【記載例】シフト記号表!$C$5:$Y$46,23,FALSE))</f>
        <v/>
      </c>
      <c r="BE120" s="110" t="str">
        <f>IF(BE118="","",VLOOKUP(BE118,【記載例】シフト記号表!$C$5:$Y$46,23,FALSE))</f>
        <v/>
      </c>
      <c r="BF120" s="261">
        <f>IF($BI$3="計画",SUM(AA120:BB120),IF($BI$3="実績",SUM(AA120:BE120),""))</f>
        <v>0</v>
      </c>
      <c r="BG120" s="262"/>
      <c r="BH120" s="282">
        <f>IF($BI$3="計画",BF120/4,IF($BI$3="実績",(BF120/($BI$7/7)),""))</f>
        <v>0</v>
      </c>
      <c r="BI120" s="283"/>
      <c r="BJ120" s="241"/>
      <c r="BK120" s="242"/>
      <c r="BL120" s="242"/>
      <c r="BM120" s="242"/>
      <c r="BN120" s="243"/>
    </row>
    <row r="121" spans="2:66" ht="20.25" customHeight="1" x14ac:dyDescent="0.4">
      <c r="B121" s="111"/>
      <c r="C121" s="264"/>
      <c r="D121" s="266"/>
      <c r="E121" s="267"/>
      <c r="F121" s="268"/>
      <c r="G121" s="244"/>
      <c r="H121" s="245"/>
      <c r="I121" s="94"/>
      <c r="J121" s="90"/>
      <c r="K121" s="94"/>
      <c r="L121" s="90"/>
      <c r="M121" s="270"/>
      <c r="N121" s="271"/>
      <c r="O121" s="248"/>
      <c r="P121" s="249"/>
      <c r="Q121" s="249"/>
      <c r="R121" s="245"/>
      <c r="S121" s="272"/>
      <c r="T121" s="236"/>
      <c r="U121" s="273"/>
      <c r="V121" s="114" t="s">
        <v>18</v>
      </c>
      <c r="W121" s="122"/>
      <c r="X121" s="122"/>
      <c r="Y121" s="123"/>
      <c r="Z121" s="128"/>
      <c r="AA121" s="118"/>
      <c r="AB121" s="170"/>
      <c r="AC121" s="170"/>
      <c r="AD121" s="170"/>
      <c r="AE121" s="170"/>
      <c r="AF121" s="170"/>
      <c r="AG121" s="120"/>
      <c r="AH121" s="118"/>
      <c r="AI121" s="170"/>
      <c r="AJ121" s="170"/>
      <c r="AK121" s="170"/>
      <c r="AL121" s="170"/>
      <c r="AM121" s="170"/>
      <c r="AN121" s="120"/>
      <c r="AO121" s="118"/>
      <c r="AP121" s="170"/>
      <c r="AQ121" s="170"/>
      <c r="AR121" s="170"/>
      <c r="AS121" s="170"/>
      <c r="AT121" s="170"/>
      <c r="AU121" s="120"/>
      <c r="AV121" s="118"/>
      <c r="AW121" s="170"/>
      <c r="AX121" s="170"/>
      <c r="AY121" s="170"/>
      <c r="AZ121" s="170"/>
      <c r="BA121" s="170"/>
      <c r="BB121" s="120"/>
      <c r="BC121" s="118"/>
      <c r="BD121" s="170"/>
      <c r="BE121" s="171"/>
      <c r="BF121" s="278"/>
      <c r="BG121" s="279"/>
      <c r="BH121" s="280"/>
      <c r="BI121" s="281"/>
      <c r="BJ121" s="235"/>
      <c r="BK121" s="236"/>
      <c r="BL121" s="236"/>
      <c r="BM121" s="236"/>
      <c r="BN121" s="237"/>
    </row>
    <row r="122" spans="2:66" ht="20.25" customHeight="1" x14ac:dyDescent="0.4">
      <c r="B122" s="93">
        <f>B119+1</f>
        <v>35</v>
      </c>
      <c r="C122" s="265"/>
      <c r="D122" s="269"/>
      <c r="E122" s="267"/>
      <c r="F122" s="268"/>
      <c r="G122" s="244"/>
      <c r="H122" s="245"/>
      <c r="I122" s="94"/>
      <c r="J122" s="90"/>
      <c r="K122" s="94"/>
      <c r="L122" s="90"/>
      <c r="M122" s="246"/>
      <c r="N122" s="247"/>
      <c r="O122" s="248"/>
      <c r="P122" s="249"/>
      <c r="Q122" s="249"/>
      <c r="R122" s="245"/>
      <c r="S122" s="274"/>
      <c r="T122" s="239"/>
      <c r="U122" s="275"/>
      <c r="V122" s="95" t="s">
        <v>83</v>
      </c>
      <c r="W122" s="96"/>
      <c r="X122" s="96"/>
      <c r="Y122" s="97"/>
      <c r="Z122" s="98"/>
      <c r="AA122" s="99" t="str">
        <f>IF(AA121="","",VLOOKUP(AA121,【記載例】シフト記号表!$C$5:$W$46,21,FALSE))</f>
        <v/>
      </c>
      <c r="AB122" s="100" t="str">
        <f>IF(AB121="","",VLOOKUP(AB121,【記載例】シフト記号表!$C$5:$W$46,21,FALSE))</f>
        <v/>
      </c>
      <c r="AC122" s="100" t="str">
        <f>IF(AC121="","",VLOOKUP(AC121,【記載例】シフト記号表!$C$5:$W$46,21,FALSE))</f>
        <v/>
      </c>
      <c r="AD122" s="100" t="str">
        <f>IF(AD121="","",VLOOKUP(AD121,【記載例】シフト記号表!$C$5:$W$46,21,FALSE))</f>
        <v/>
      </c>
      <c r="AE122" s="100" t="str">
        <f>IF(AE121="","",VLOOKUP(AE121,【記載例】シフト記号表!$C$5:$W$46,21,FALSE))</f>
        <v/>
      </c>
      <c r="AF122" s="100" t="str">
        <f>IF(AF121="","",VLOOKUP(AF121,【記載例】シフト記号表!$C$5:$W$46,21,FALSE))</f>
        <v/>
      </c>
      <c r="AG122" s="101" t="str">
        <f>IF(AG121="","",VLOOKUP(AG121,【記載例】シフト記号表!$C$5:$W$46,21,FALSE))</f>
        <v/>
      </c>
      <c r="AH122" s="99" t="str">
        <f>IF(AH121="","",VLOOKUP(AH121,【記載例】シフト記号表!$C$5:$W$46,21,FALSE))</f>
        <v/>
      </c>
      <c r="AI122" s="100" t="str">
        <f>IF(AI121="","",VLOOKUP(AI121,【記載例】シフト記号表!$C$5:$W$46,21,FALSE))</f>
        <v/>
      </c>
      <c r="AJ122" s="100" t="str">
        <f>IF(AJ121="","",VLOOKUP(AJ121,【記載例】シフト記号表!$C$5:$W$46,21,FALSE))</f>
        <v/>
      </c>
      <c r="AK122" s="100" t="str">
        <f>IF(AK121="","",VLOOKUP(AK121,【記載例】シフト記号表!$C$5:$W$46,21,FALSE))</f>
        <v/>
      </c>
      <c r="AL122" s="100" t="str">
        <f>IF(AL121="","",VLOOKUP(AL121,【記載例】シフト記号表!$C$5:$W$46,21,FALSE))</f>
        <v/>
      </c>
      <c r="AM122" s="100" t="str">
        <f>IF(AM121="","",VLOOKUP(AM121,【記載例】シフト記号表!$C$5:$W$46,21,FALSE))</f>
        <v/>
      </c>
      <c r="AN122" s="101" t="str">
        <f>IF(AN121="","",VLOOKUP(AN121,【記載例】シフト記号表!$C$5:$W$46,21,FALSE))</f>
        <v/>
      </c>
      <c r="AO122" s="99" t="str">
        <f>IF(AO121="","",VLOOKUP(AO121,【記載例】シフト記号表!$C$5:$W$46,21,FALSE))</f>
        <v/>
      </c>
      <c r="AP122" s="100" t="str">
        <f>IF(AP121="","",VLOOKUP(AP121,【記載例】シフト記号表!$C$5:$W$46,21,FALSE))</f>
        <v/>
      </c>
      <c r="AQ122" s="100" t="str">
        <f>IF(AQ121="","",VLOOKUP(AQ121,【記載例】シフト記号表!$C$5:$W$46,21,FALSE))</f>
        <v/>
      </c>
      <c r="AR122" s="100" t="str">
        <f>IF(AR121="","",VLOOKUP(AR121,【記載例】シフト記号表!$C$5:$W$46,21,FALSE))</f>
        <v/>
      </c>
      <c r="AS122" s="100" t="str">
        <f>IF(AS121="","",VLOOKUP(AS121,【記載例】シフト記号表!$C$5:$W$46,21,FALSE))</f>
        <v/>
      </c>
      <c r="AT122" s="100" t="str">
        <f>IF(AT121="","",VLOOKUP(AT121,【記載例】シフト記号表!$C$5:$W$46,21,FALSE))</f>
        <v/>
      </c>
      <c r="AU122" s="101" t="str">
        <f>IF(AU121="","",VLOOKUP(AU121,【記載例】シフト記号表!$C$5:$W$46,21,FALSE))</f>
        <v/>
      </c>
      <c r="AV122" s="99" t="str">
        <f>IF(AV121="","",VLOOKUP(AV121,【記載例】シフト記号表!$C$5:$W$46,21,FALSE))</f>
        <v/>
      </c>
      <c r="AW122" s="100" t="str">
        <f>IF(AW121="","",VLOOKUP(AW121,【記載例】シフト記号表!$C$5:$W$46,21,FALSE))</f>
        <v/>
      </c>
      <c r="AX122" s="100" t="str">
        <f>IF(AX121="","",VLOOKUP(AX121,【記載例】シフト記号表!$C$5:$W$46,21,FALSE))</f>
        <v/>
      </c>
      <c r="AY122" s="100" t="str">
        <f>IF(AY121="","",VLOOKUP(AY121,【記載例】シフト記号表!$C$5:$W$46,21,FALSE))</f>
        <v/>
      </c>
      <c r="AZ122" s="100" t="str">
        <f>IF(AZ121="","",VLOOKUP(AZ121,【記載例】シフト記号表!$C$5:$W$46,21,FALSE))</f>
        <v/>
      </c>
      <c r="BA122" s="100" t="str">
        <f>IF(BA121="","",VLOOKUP(BA121,【記載例】シフト記号表!$C$5:$W$46,21,FALSE))</f>
        <v/>
      </c>
      <c r="BB122" s="101" t="str">
        <f>IF(BB121="","",VLOOKUP(BB121,【記載例】シフト記号表!$C$5:$W$46,21,FALSE))</f>
        <v/>
      </c>
      <c r="BC122" s="99" t="str">
        <f>IF(BC121="","",VLOOKUP(BC121,【記載例】シフト記号表!$C$5:$W$46,21,FALSE))</f>
        <v/>
      </c>
      <c r="BD122" s="100" t="str">
        <f>IF(BD121="","",VLOOKUP(BD121,【記載例】シフト記号表!$C$5:$W$46,21,FALSE))</f>
        <v/>
      </c>
      <c r="BE122" s="169" t="str">
        <f>IF(BE121="","",VLOOKUP(BE121,【記載例】シフト記号表!$C$5:$W$46,21,FALSE))</f>
        <v/>
      </c>
      <c r="BF122" s="250">
        <f>IF($BI$3="計画",SUM(AA122:BB122),IF($BI$3="実績",SUM(AA122:BE122),""))</f>
        <v>0</v>
      </c>
      <c r="BG122" s="251"/>
      <c r="BH122" s="252">
        <f>IF($BI$3="計画",BF122/4,IF($BI$3="実績",(BF122/($BI$7/7)),""))</f>
        <v>0</v>
      </c>
      <c r="BI122" s="253"/>
      <c r="BJ122" s="238"/>
      <c r="BK122" s="239"/>
      <c r="BL122" s="239"/>
      <c r="BM122" s="239"/>
      <c r="BN122" s="240"/>
    </row>
    <row r="123" spans="2:66" ht="20.25" customHeight="1" x14ac:dyDescent="0.4">
      <c r="B123" s="102"/>
      <c r="C123" s="265"/>
      <c r="D123" s="269"/>
      <c r="E123" s="267"/>
      <c r="F123" s="268"/>
      <c r="G123" s="254"/>
      <c r="H123" s="255"/>
      <c r="I123" s="263">
        <f>G122</f>
        <v>0</v>
      </c>
      <c r="J123" s="255"/>
      <c r="K123" s="263">
        <f>M122</f>
        <v>0</v>
      </c>
      <c r="L123" s="255"/>
      <c r="M123" s="256"/>
      <c r="N123" s="257"/>
      <c r="O123" s="258"/>
      <c r="P123" s="259"/>
      <c r="Q123" s="259"/>
      <c r="R123" s="260"/>
      <c r="S123" s="276"/>
      <c r="T123" s="242"/>
      <c r="U123" s="277"/>
      <c r="V123" s="103" t="s">
        <v>127</v>
      </c>
      <c r="W123" s="129"/>
      <c r="X123" s="129"/>
      <c r="Y123" s="130"/>
      <c r="Z123" s="131"/>
      <c r="AA123" s="107" t="str">
        <f>IF(AA121="","",VLOOKUP(AA121,【記載例】シフト記号表!$C$5:$Y$46,23,FALSE))</f>
        <v/>
      </c>
      <c r="AB123" s="108" t="str">
        <f>IF(AB121="","",VLOOKUP(AB121,【記載例】シフト記号表!$C$5:$Y$46,23,FALSE))</f>
        <v/>
      </c>
      <c r="AC123" s="108" t="str">
        <f>IF(AC121="","",VLOOKUP(AC121,【記載例】シフト記号表!$C$5:$Y$46,23,FALSE))</f>
        <v/>
      </c>
      <c r="AD123" s="108" t="str">
        <f>IF(AD121="","",VLOOKUP(AD121,【記載例】シフト記号表!$C$5:$Y$46,23,FALSE))</f>
        <v/>
      </c>
      <c r="AE123" s="108" t="str">
        <f>IF(AE121="","",VLOOKUP(AE121,【記載例】シフト記号表!$C$5:$Y$46,23,FALSE))</f>
        <v/>
      </c>
      <c r="AF123" s="108" t="str">
        <f>IF(AF121="","",VLOOKUP(AF121,【記載例】シフト記号表!$C$5:$Y$46,23,FALSE))</f>
        <v/>
      </c>
      <c r="AG123" s="109" t="str">
        <f>IF(AG121="","",VLOOKUP(AG121,【記載例】シフト記号表!$C$5:$Y$46,23,FALSE))</f>
        <v/>
      </c>
      <c r="AH123" s="107" t="str">
        <f>IF(AH121="","",VLOOKUP(AH121,【記載例】シフト記号表!$C$5:$Y$46,23,FALSE))</f>
        <v/>
      </c>
      <c r="AI123" s="108" t="str">
        <f>IF(AI121="","",VLOOKUP(AI121,【記載例】シフト記号表!$C$5:$Y$46,23,FALSE))</f>
        <v/>
      </c>
      <c r="AJ123" s="108" t="str">
        <f>IF(AJ121="","",VLOOKUP(AJ121,【記載例】シフト記号表!$C$5:$Y$46,23,FALSE))</f>
        <v/>
      </c>
      <c r="AK123" s="108" t="str">
        <f>IF(AK121="","",VLOOKUP(AK121,【記載例】シフト記号表!$C$5:$Y$46,23,FALSE))</f>
        <v/>
      </c>
      <c r="AL123" s="108" t="str">
        <f>IF(AL121="","",VLOOKUP(AL121,【記載例】シフト記号表!$C$5:$Y$46,23,FALSE))</f>
        <v/>
      </c>
      <c r="AM123" s="108" t="str">
        <f>IF(AM121="","",VLOOKUP(AM121,【記載例】シフト記号表!$C$5:$Y$46,23,FALSE))</f>
        <v/>
      </c>
      <c r="AN123" s="109" t="str">
        <f>IF(AN121="","",VLOOKUP(AN121,【記載例】シフト記号表!$C$5:$Y$46,23,FALSE))</f>
        <v/>
      </c>
      <c r="AO123" s="107" t="str">
        <f>IF(AO121="","",VLOOKUP(AO121,【記載例】シフト記号表!$C$5:$Y$46,23,FALSE))</f>
        <v/>
      </c>
      <c r="AP123" s="108" t="str">
        <f>IF(AP121="","",VLOOKUP(AP121,【記載例】シフト記号表!$C$5:$Y$46,23,FALSE))</f>
        <v/>
      </c>
      <c r="AQ123" s="108" t="str">
        <f>IF(AQ121="","",VLOOKUP(AQ121,【記載例】シフト記号表!$C$5:$Y$46,23,FALSE))</f>
        <v/>
      </c>
      <c r="AR123" s="108" t="str">
        <f>IF(AR121="","",VLOOKUP(AR121,【記載例】シフト記号表!$C$5:$Y$46,23,FALSE))</f>
        <v/>
      </c>
      <c r="AS123" s="108" t="str">
        <f>IF(AS121="","",VLOOKUP(AS121,【記載例】シフト記号表!$C$5:$Y$46,23,FALSE))</f>
        <v/>
      </c>
      <c r="AT123" s="108" t="str">
        <f>IF(AT121="","",VLOOKUP(AT121,【記載例】シフト記号表!$C$5:$Y$46,23,FALSE))</f>
        <v/>
      </c>
      <c r="AU123" s="109" t="str">
        <f>IF(AU121="","",VLOOKUP(AU121,【記載例】シフト記号表!$C$5:$Y$46,23,FALSE))</f>
        <v/>
      </c>
      <c r="AV123" s="107" t="str">
        <f>IF(AV121="","",VLOOKUP(AV121,【記載例】シフト記号表!$C$5:$Y$46,23,FALSE))</f>
        <v/>
      </c>
      <c r="AW123" s="108" t="str">
        <f>IF(AW121="","",VLOOKUP(AW121,【記載例】シフト記号表!$C$5:$Y$46,23,FALSE))</f>
        <v/>
      </c>
      <c r="AX123" s="108" t="str">
        <f>IF(AX121="","",VLOOKUP(AX121,【記載例】シフト記号表!$C$5:$Y$46,23,FALSE))</f>
        <v/>
      </c>
      <c r="AY123" s="108" t="str">
        <f>IF(AY121="","",VLOOKUP(AY121,【記載例】シフト記号表!$C$5:$Y$46,23,FALSE))</f>
        <v/>
      </c>
      <c r="AZ123" s="108" t="str">
        <f>IF(AZ121="","",VLOOKUP(AZ121,【記載例】シフト記号表!$C$5:$Y$46,23,FALSE))</f>
        <v/>
      </c>
      <c r="BA123" s="108" t="str">
        <f>IF(BA121="","",VLOOKUP(BA121,【記載例】シフト記号表!$C$5:$Y$46,23,FALSE))</f>
        <v/>
      </c>
      <c r="BB123" s="109" t="str">
        <f>IF(BB121="","",VLOOKUP(BB121,【記載例】シフト記号表!$C$5:$Y$46,23,FALSE))</f>
        <v/>
      </c>
      <c r="BC123" s="107" t="str">
        <f>IF(BC121="","",VLOOKUP(BC121,【記載例】シフト記号表!$C$5:$Y$46,23,FALSE))</f>
        <v/>
      </c>
      <c r="BD123" s="108" t="str">
        <f>IF(BD121="","",VLOOKUP(BD121,【記載例】シフト記号表!$C$5:$Y$46,23,FALSE))</f>
        <v/>
      </c>
      <c r="BE123" s="110" t="str">
        <f>IF(BE121="","",VLOOKUP(BE121,【記載例】シフト記号表!$C$5:$Y$46,23,FALSE))</f>
        <v/>
      </c>
      <c r="BF123" s="261">
        <f>IF($BI$3="計画",SUM(AA123:BB123),IF($BI$3="実績",SUM(AA123:BE123),""))</f>
        <v>0</v>
      </c>
      <c r="BG123" s="262"/>
      <c r="BH123" s="282">
        <f>IF($BI$3="計画",BF123/4,IF($BI$3="実績",(BF123/($BI$7/7)),""))</f>
        <v>0</v>
      </c>
      <c r="BI123" s="283"/>
      <c r="BJ123" s="241"/>
      <c r="BK123" s="242"/>
      <c r="BL123" s="242"/>
      <c r="BM123" s="242"/>
      <c r="BN123" s="243"/>
    </row>
    <row r="124" spans="2:66" ht="20.25" customHeight="1" x14ac:dyDescent="0.4">
      <c r="B124" s="111"/>
      <c r="C124" s="264"/>
      <c r="D124" s="266"/>
      <c r="E124" s="267"/>
      <c r="F124" s="268"/>
      <c r="G124" s="284"/>
      <c r="H124" s="285"/>
      <c r="I124" s="112"/>
      <c r="J124" s="113"/>
      <c r="K124" s="112"/>
      <c r="L124" s="113"/>
      <c r="M124" s="270"/>
      <c r="N124" s="271"/>
      <c r="O124" s="286"/>
      <c r="P124" s="287"/>
      <c r="Q124" s="287"/>
      <c r="R124" s="285"/>
      <c r="S124" s="272"/>
      <c r="T124" s="236"/>
      <c r="U124" s="273"/>
      <c r="V124" s="133" t="s">
        <v>18</v>
      </c>
      <c r="W124" s="134"/>
      <c r="X124" s="134"/>
      <c r="Y124" s="135"/>
      <c r="Z124" s="136"/>
      <c r="AA124" s="118"/>
      <c r="AB124" s="170"/>
      <c r="AC124" s="170"/>
      <c r="AD124" s="170"/>
      <c r="AE124" s="170"/>
      <c r="AF124" s="170"/>
      <c r="AG124" s="120"/>
      <c r="AH124" s="118"/>
      <c r="AI124" s="170"/>
      <c r="AJ124" s="170"/>
      <c r="AK124" s="170"/>
      <c r="AL124" s="170"/>
      <c r="AM124" s="170"/>
      <c r="AN124" s="120"/>
      <c r="AO124" s="118"/>
      <c r="AP124" s="170"/>
      <c r="AQ124" s="170"/>
      <c r="AR124" s="170"/>
      <c r="AS124" s="170"/>
      <c r="AT124" s="170"/>
      <c r="AU124" s="120"/>
      <c r="AV124" s="118"/>
      <c r="AW124" s="170"/>
      <c r="AX124" s="170"/>
      <c r="AY124" s="170"/>
      <c r="AZ124" s="170"/>
      <c r="BA124" s="170"/>
      <c r="BB124" s="120"/>
      <c r="BC124" s="118"/>
      <c r="BD124" s="170"/>
      <c r="BE124" s="171"/>
      <c r="BF124" s="278"/>
      <c r="BG124" s="279"/>
      <c r="BH124" s="280"/>
      <c r="BI124" s="281"/>
      <c r="BJ124" s="235"/>
      <c r="BK124" s="236"/>
      <c r="BL124" s="236"/>
      <c r="BM124" s="236"/>
      <c r="BN124" s="237"/>
    </row>
    <row r="125" spans="2:66" ht="20.25" customHeight="1" x14ac:dyDescent="0.4">
      <c r="B125" s="93">
        <f>B122+1</f>
        <v>36</v>
      </c>
      <c r="C125" s="265"/>
      <c r="D125" s="269"/>
      <c r="E125" s="267"/>
      <c r="F125" s="268"/>
      <c r="G125" s="244"/>
      <c r="H125" s="245"/>
      <c r="I125" s="94"/>
      <c r="J125" s="90"/>
      <c r="K125" s="94"/>
      <c r="L125" s="90"/>
      <c r="M125" s="246"/>
      <c r="N125" s="247"/>
      <c r="O125" s="248"/>
      <c r="P125" s="249"/>
      <c r="Q125" s="249"/>
      <c r="R125" s="245"/>
      <c r="S125" s="274"/>
      <c r="T125" s="239"/>
      <c r="U125" s="275"/>
      <c r="V125" s="95" t="s">
        <v>83</v>
      </c>
      <c r="W125" s="96"/>
      <c r="X125" s="96"/>
      <c r="Y125" s="97"/>
      <c r="Z125" s="98"/>
      <c r="AA125" s="99" t="str">
        <f>IF(AA124="","",VLOOKUP(AA124,【記載例】シフト記号表!$C$5:$W$46,21,FALSE))</f>
        <v/>
      </c>
      <c r="AB125" s="100" t="str">
        <f>IF(AB124="","",VLOOKUP(AB124,【記載例】シフト記号表!$C$5:$W$46,21,FALSE))</f>
        <v/>
      </c>
      <c r="AC125" s="100" t="str">
        <f>IF(AC124="","",VLOOKUP(AC124,【記載例】シフト記号表!$C$5:$W$46,21,FALSE))</f>
        <v/>
      </c>
      <c r="AD125" s="100" t="str">
        <f>IF(AD124="","",VLOOKUP(AD124,【記載例】シフト記号表!$C$5:$W$46,21,FALSE))</f>
        <v/>
      </c>
      <c r="AE125" s="100" t="str">
        <f>IF(AE124="","",VLOOKUP(AE124,【記載例】シフト記号表!$C$5:$W$46,21,FALSE))</f>
        <v/>
      </c>
      <c r="AF125" s="100" t="str">
        <f>IF(AF124="","",VLOOKUP(AF124,【記載例】シフト記号表!$C$5:$W$46,21,FALSE))</f>
        <v/>
      </c>
      <c r="AG125" s="101" t="str">
        <f>IF(AG124="","",VLOOKUP(AG124,【記載例】シフト記号表!$C$5:$W$46,21,FALSE))</f>
        <v/>
      </c>
      <c r="AH125" s="99" t="str">
        <f>IF(AH124="","",VLOOKUP(AH124,【記載例】シフト記号表!$C$5:$W$46,21,FALSE))</f>
        <v/>
      </c>
      <c r="AI125" s="100" t="str">
        <f>IF(AI124="","",VLOOKUP(AI124,【記載例】シフト記号表!$C$5:$W$46,21,FALSE))</f>
        <v/>
      </c>
      <c r="AJ125" s="100" t="str">
        <f>IF(AJ124="","",VLOOKUP(AJ124,【記載例】シフト記号表!$C$5:$W$46,21,FALSE))</f>
        <v/>
      </c>
      <c r="AK125" s="100" t="str">
        <f>IF(AK124="","",VLOOKUP(AK124,【記載例】シフト記号表!$C$5:$W$46,21,FALSE))</f>
        <v/>
      </c>
      <c r="AL125" s="100" t="str">
        <f>IF(AL124="","",VLOOKUP(AL124,【記載例】シフト記号表!$C$5:$W$46,21,FALSE))</f>
        <v/>
      </c>
      <c r="AM125" s="100" t="str">
        <f>IF(AM124="","",VLOOKUP(AM124,【記載例】シフト記号表!$C$5:$W$46,21,FALSE))</f>
        <v/>
      </c>
      <c r="AN125" s="101" t="str">
        <f>IF(AN124="","",VLOOKUP(AN124,【記載例】シフト記号表!$C$5:$W$46,21,FALSE))</f>
        <v/>
      </c>
      <c r="AO125" s="99" t="str">
        <f>IF(AO124="","",VLOOKUP(AO124,【記載例】シフト記号表!$C$5:$W$46,21,FALSE))</f>
        <v/>
      </c>
      <c r="AP125" s="100" t="str">
        <f>IF(AP124="","",VLOOKUP(AP124,【記載例】シフト記号表!$C$5:$W$46,21,FALSE))</f>
        <v/>
      </c>
      <c r="AQ125" s="100" t="str">
        <f>IF(AQ124="","",VLOOKUP(AQ124,【記載例】シフト記号表!$C$5:$W$46,21,FALSE))</f>
        <v/>
      </c>
      <c r="AR125" s="100" t="str">
        <f>IF(AR124="","",VLOOKUP(AR124,【記載例】シフト記号表!$C$5:$W$46,21,FALSE))</f>
        <v/>
      </c>
      <c r="AS125" s="100" t="str">
        <f>IF(AS124="","",VLOOKUP(AS124,【記載例】シフト記号表!$C$5:$W$46,21,FALSE))</f>
        <v/>
      </c>
      <c r="AT125" s="100" t="str">
        <f>IF(AT124="","",VLOOKUP(AT124,【記載例】シフト記号表!$C$5:$W$46,21,FALSE))</f>
        <v/>
      </c>
      <c r="AU125" s="101" t="str">
        <f>IF(AU124="","",VLOOKUP(AU124,【記載例】シフト記号表!$C$5:$W$46,21,FALSE))</f>
        <v/>
      </c>
      <c r="AV125" s="99" t="str">
        <f>IF(AV124="","",VLOOKUP(AV124,【記載例】シフト記号表!$C$5:$W$46,21,FALSE))</f>
        <v/>
      </c>
      <c r="AW125" s="100" t="str">
        <f>IF(AW124="","",VLOOKUP(AW124,【記載例】シフト記号表!$C$5:$W$46,21,FALSE))</f>
        <v/>
      </c>
      <c r="AX125" s="100" t="str">
        <f>IF(AX124="","",VLOOKUP(AX124,【記載例】シフト記号表!$C$5:$W$46,21,FALSE))</f>
        <v/>
      </c>
      <c r="AY125" s="100" t="str">
        <f>IF(AY124="","",VLOOKUP(AY124,【記載例】シフト記号表!$C$5:$W$46,21,FALSE))</f>
        <v/>
      </c>
      <c r="AZ125" s="100" t="str">
        <f>IF(AZ124="","",VLOOKUP(AZ124,【記載例】シフト記号表!$C$5:$W$46,21,FALSE))</f>
        <v/>
      </c>
      <c r="BA125" s="100" t="str">
        <f>IF(BA124="","",VLOOKUP(BA124,【記載例】シフト記号表!$C$5:$W$46,21,FALSE))</f>
        <v/>
      </c>
      <c r="BB125" s="101" t="str">
        <f>IF(BB124="","",VLOOKUP(BB124,【記載例】シフト記号表!$C$5:$W$46,21,FALSE))</f>
        <v/>
      </c>
      <c r="BC125" s="99" t="str">
        <f>IF(BC124="","",VLOOKUP(BC124,【記載例】シフト記号表!$C$5:$W$46,21,FALSE))</f>
        <v/>
      </c>
      <c r="BD125" s="100" t="str">
        <f>IF(BD124="","",VLOOKUP(BD124,【記載例】シフト記号表!$C$5:$W$46,21,FALSE))</f>
        <v/>
      </c>
      <c r="BE125" s="169" t="str">
        <f>IF(BE124="","",VLOOKUP(BE124,【記載例】シフト記号表!$C$5:$W$46,21,FALSE))</f>
        <v/>
      </c>
      <c r="BF125" s="250">
        <f>IF($BI$3="計画",SUM(AA125:BB125),IF($BI$3="実績",SUM(AA125:BE125),""))</f>
        <v>0</v>
      </c>
      <c r="BG125" s="251"/>
      <c r="BH125" s="252">
        <f>IF($BI$3="計画",BF125/4,IF($BI$3="実績",(BF125/($BI$7/7)),""))</f>
        <v>0</v>
      </c>
      <c r="BI125" s="253"/>
      <c r="BJ125" s="238"/>
      <c r="BK125" s="239"/>
      <c r="BL125" s="239"/>
      <c r="BM125" s="239"/>
      <c r="BN125" s="240"/>
    </row>
    <row r="126" spans="2:66" ht="20.25" customHeight="1" thickBot="1" x14ac:dyDescent="0.45">
      <c r="B126" s="137"/>
      <c r="C126" s="318"/>
      <c r="D126" s="319"/>
      <c r="E126" s="320"/>
      <c r="F126" s="321"/>
      <c r="G126" s="308"/>
      <c r="H126" s="309"/>
      <c r="I126" s="317">
        <f>G125</f>
        <v>0</v>
      </c>
      <c r="J126" s="309"/>
      <c r="K126" s="317">
        <f>M125</f>
        <v>0</v>
      </c>
      <c r="L126" s="309"/>
      <c r="M126" s="310"/>
      <c r="N126" s="311"/>
      <c r="O126" s="325"/>
      <c r="P126" s="326"/>
      <c r="Q126" s="326"/>
      <c r="R126" s="327"/>
      <c r="S126" s="322"/>
      <c r="T126" s="323"/>
      <c r="U126" s="324"/>
      <c r="V126" s="138" t="s">
        <v>127</v>
      </c>
      <c r="W126" s="139"/>
      <c r="X126" s="139"/>
      <c r="Y126" s="140"/>
      <c r="Z126" s="141"/>
      <c r="AA126" s="142" t="str">
        <f>IF(AA124="","",VLOOKUP(AA124,【記載例】シフト記号表!$C$5:$Y$46,23,FALSE))</f>
        <v/>
      </c>
      <c r="AB126" s="143" t="str">
        <f>IF(AB124="","",VLOOKUP(AB124,【記載例】シフト記号表!$C$5:$Y$46,23,FALSE))</f>
        <v/>
      </c>
      <c r="AC126" s="143" t="str">
        <f>IF(AC124="","",VLOOKUP(AC124,【記載例】シフト記号表!$C$5:$Y$46,23,FALSE))</f>
        <v/>
      </c>
      <c r="AD126" s="143" t="str">
        <f>IF(AD124="","",VLOOKUP(AD124,【記載例】シフト記号表!$C$5:$Y$46,23,FALSE))</f>
        <v/>
      </c>
      <c r="AE126" s="143" t="str">
        <f>IF(AE124="","",VLOOKUP(AE124,【記載例】シフト記号表!$C$5:$Y$46,23,FALSE))</f>
        <v/>
      </c>
      <c r="AF126" s="143" t="str">
        <f>IF(AF124="","",VLOOKUP(AF124,【記載例】シフト記号表!$C$5:$Y$46,23,FALSE))</f>
        <v/>
      </c>
      <c r="AG126" s="144" t="str">
        <f>IF(AG124="","",VLOOKUP(AG124,【記載例】シフト記号表!$C$5:$Y$46,23,FALSE))</f>
        <v/>
      </c>
      <c r="AH126" s="142" t="str">
        <f>IF(AH124="","",VLOOKUP(AH124,【記載例】シフト記号表!$C$5:$Y$46,23,FALSE))</f>
        <v/>
      </c>
      <c r="AI126" s="143" t="str">
        <f>IF(AI124="","",VLOOKUP(AI124,【記載例】シフト記号表!$C$5:$Y$46,23,FALSE))</f>
        <v/>
      </c>
      <c r="AJ126" s="143" t="str">
        <f>IF(AJ124="","",VLOOKUP(AJ124,【記載例】シフト記号表!$C$5:$Y$46,23,FALSE))</f>
        <v/>
      </c>
      <c r="AK126" s="143" t="str">
        <f>IF(AK124="","",VLOOKUP(AK124,【記載例】シフト記号表!$C$5:$Y$46,23,FALSE))</f>
        <v/>
      </c>
      <c r="AL126" s="143" t="str">
        <f>IF(AL124="","",VLOOKUP(AL124,【記載例】シフト記号表!$C$5:$Y$46,23,FALSE))</f>
        <v/>
      </c>
      <c r="AM126" s="143" t="str">
        <f>IF(AM124="","",VLOOKUP(AM124,【記載例】シフト記号表!$C$5:$Y$46,23,FALSE))</f>
        <v/>
      </c>
      <c r="AN126" s="144" t="str">
        <f>IF(AN124="","",VLOOKUP(AN124,【記載例】シフト記号表!$C$5:$Y$46,23,FALSE))</f>
        <v/>
      </c>
      <c r="AO126" s="142" t="str">
        <f>IF(AO124="","",VLOOKUP(AO124,【記載例】シフト記号表!$C$5:$Y$46,23,FALSE))</f>
        <v/>
      </c>
      <c r="AP126" s="143" t="str">
        <f>IF(AP124="","",VLOOKUP(AP124,【記載例】シフト記号表!$C$5:$Y$46,23,FALSE))</f>
        <v/>
      </c>
      <c r="AQ126" s="143" t="str">
        <f>IF(AQ124="","",VLOOKUP(AQ124,【記載例】シフト記号表!$C$5:$Y$46,23,FALSE))</f>
        <v/>
      </c>
      <c r="AR126" s="143" t="str">
        <f>IF(AR124="","",VLOOKUP(AR124,【記載例】シフト記号表!$C$5:$Y$46,23,FALSE))</f>
        <v/>
      </c>
      <c r="AS126" s="143" t="str">
        <f>IF(AS124="","",VLOOKUP(AS124,【記載例】シフト記号表!$C$5:$Y$46,23,FALSE))</f>
        <v/>
      </c>
      <c r="AT126" s="143" t="str">
        <f>IF(AT124="","",VLOOKUP(AT124,【記載例】シフト記号表!$C$5:$Y$46,23,FALSE))</f>
        <v/>
      </c>
      <c r="AU126" s="144" t="str">
        <f>IF(AU124="","",VLOOKUP(AU124,【記載例】シフト記号表!$C$5:$Y$46,23,FALSE))</f>
        <v/>
      </c>
      <c r="AV126" s="142" t="str">
        <f>IF(AV124="","",VLOOKUP(AV124,【記載例】シフト記号表!$C$5:$Y$46,23,FALSE))</f>
        <v/>
      </c>
      <c r="AW126" s="143" t="str">
        <f>IF(AW124="","",VLOOKUP(AW124,【記載例】シフト記号表!$C$5:$Y$46,23,FALSE))</f>
        <v/>
      </c>
      <c r="AX126" s="143" t="str">
        <f>IF(AX124="","",VLOOKUP(AX124,【記載例】シフト記号表!$C$5:$Y$46,23,FALSE))</f>
        <v/>
      </c>
      <c r="AY126" s="143" t="str">
        <f>IF(AY124="","",VLOOKUP(AY124,【記載例】シフト記号表!$C$5:$Y$46,23,FALSE))</f>
        <v/>
      </c>
      <c r="AZ126" s="143" t="str">
        <f>IF(AZ124="","",VLOOKUP(AZ124,【記載例】シフト記号表!$C$5:$Y$46,23,FALSE))</f>
        <v/>
      </c>
      <c r="BA126" s="143" t="str">
        <f>IF(BA124="","",VLOOKUP(BA124,【記載例】シフト記号表!$C$5:$Y$46,23,FALSE))</f>
        <v/>
      </c>
      <c r="BB126" s="144" t="str">
        <f>IF(BB124="","",VLOOKUP(BB124,【記載例】シフト記号表!$C$5:$Y$46,23,FALSE))</f>
        <v/>
      </c>
      <c r="BC126" s="142" t="str">
        <f>IF(BC124="","",VLOOKUP(BC124,【記載例】シフト記号表!$C$5:$Y$46,23,FALSE))</f>
        <v/>
      </c>
      <c r="BD126" s="143" t="str">
        <f>IF(BD124="","",VLOOKUP(BD124,【記載例】シフト記号表!$C$5:$Y$46,23,FALSE))</f>
        <v/>
      </c>
      <c r="BE126" s="145" t="str">
        <f>IF(BE124="","",VLOOKUP(BE124,【記載例】シフト記号表!$C$5:$Y$46,23,FALSE))</f>
        <v/>
      </c>
      <c r="BF126" s="312">
        <f>IF($BI$3="計画",SUM(AA126:BB126),IF($BI$3="実績",SUM(AA126:BE126),""))</f>
        <v>0</v>
      </c>
      <c r="BG126" s="313"/>
      <c r="BH126" s="314">
        <f>IF($BI$3="計画",BF126/4,IF($BI$3="実績",(BF126/($BI$7/7)),""))</f>
        <v>0</v>
      </c>
      <c r="BI126" s="315"/>
      <c r="BJ126" s="328"/>
      <c r="BK126" s="323"/>
      <c r="BL126" s="323"/>
      <c r="BM126" s="323"/>
      <c r="BN126" s="329"/>
    </row>
    <row r="127" spans="2:66" ht="20.25" customHeight="1" x14ac:dyDescent="0.4">
      <c r="B127" s="146"/>
      <c r="C127" s="146"/>
      <c r="D127" s="146"/>
      <c r="E127" s="146"/>
      <c r="F127" s="146"/>
      <c r="G127" s="147"/>
      <c r="H127" s="147"/>
      <c r="I127" s="147"/>
      <c r="J127" s="147"/>
      <c r="K127" s="147"/>
      <c r="L127" s="147"/>
      <c r="M127" s="148"/>
      <c r="N127" s="148"/>
      <c r="O127" s="147"/>
      <c r="P127" s="147"/>
      <c r="Q127" s="147"/>
      <c r="R127" s="147"/>
      <c r="S127" s="149"/>
      <c r="T127" s="149"/>
      <c r="U127" s="149"/>
      <c r="V127" s="150"/>
      <c r="W127" s="150"/>
      <c r="X127" s="150"/>
      <c r="Y127" s="151"/>
      <c r="Z127" s="152"/>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4"/>
      <c r="BI127" s="154"/>
      <c r="BJ127" s="149"/>
      <c r="BK127" s="149"/>
      <c r="BL127" s="149"/>
      <c r="BM127" s="149"/>
      <c r="BN127" s="149"/>
    </row>
    <row r="128" spans="2:66" ht="20.25" customHeight="1" x14ac:dyDescent="0.4">
      <c r="B128" s="146"/>
      <c r="C128" s="146"/>
      <c r="D128" s="146"/>
      <c r="E128" s="146"/>
      <c r="F128" s="146"/>
      <c r="G128" s="147"/>
      <c r="H128" s="147"/>
      <c r="I128" s="147"/>
      <c r="J128" s="147"/>
      <c r="K128" s="147"/>
      <c r="L128" s="147"/>
      <c r="M128" s="148"/>
      <c r="N128" s="155" t="s">
        <v>273</v>
      </c>
      <c r="O128" s="155"/>
      <c r="P128" s="155"/>
      <c r="Q128" s="155"/>
      <c r="R128" s="155"/>
      <c r="S128" s="155"/>
      <c r="T128" s="155"/>
      <c r="U128" s="155"/>
      <c r="V128" s="155"/>
      <c r="W128" s="155"/>
      <c r="X128" s="156"/>
      <c r="Y128" s="155"/>
      <c r="Z128" s="155"/>
      <c r="AA128" s="155"/>
      <c r="AB128" s="155"/>
      <c r="AC128" s="155"/>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4"/>
      <c r="BI128" s="154"/>
      <c r="BJ128" s="149"/>
      <c r="BK128" s="149"/>
      <c r="BL128" s="149"/>
      <c r="BM128" s="149"/>
      <c r="BN128" s="149"/>
    </row>
    <row r="129" spans="2:66" ht="20.25" customHeight="1" x14ac:dyDescent="0.4">
      <c r="B129" s="146"/>
      <c r="C129" s="146"/>
      <c r="D129" s="146"/>
      <c r="E129" s="146"/>
      <c r="F129" s="146"/>
      <c r="G129" s="147"/>
      <c r="H129" s="147"/>
      <c r="I129" s="147"/>
      <c r="J129" s="147"/>
      <c r="K129" s="147"/>
      <c r="L129" s="147"/>
      <c r="M129" s="148"/>
      <c r="N129" s="155"/>
      <c r="O129" s="155" t="s">
        <v>160</v>
      </c>
      <c r="P129" s="155"/>
      <c r="Q129" s="155"/>
      <c r="R129" s="155"/>
      <c r="S129" s="155"/>
      <c r="T129" s="155"/>
      <c r="U129" s="155"/>
      <c r="V129" s="155"/>
      <c r="W129" s="155"/>
      <c r="X129" s="156"/>
      <c r="Y129" s="155"/>
      <c r="Z129" s="155"/>
      <c r="AA129" s="155"/>
      <c r="AB129" s="155"/>
      <c r="AC129" s="155"/>
      <c r="AD129" s="153"/>
      <c r="AE129" s="155" t="s">
        <v>171</v>
      </c>
      <c r="AF129" s="155"/>
      <c r="AG129" s="155"/>
      <c r="AH129" s="155"/>
      <c r="AI129" s="155"/>
      <c r="AJ129" s="155"/>
      <c r="AK129" s="155"/>
      <c r="AL129" s="155"/>
      <c r="AM129" s="155"/>
      <c r="AN129" s="156"/>
      <c r="AO129" s="155"/>
      <c r="AP129" s="155"/>
      <c r="AQ129" s="155"/>
      <c r="AR129" s="155"/>
      <c r="AS129" s="153"/>
      <c r="AT129" s="153"/>
      <c r="AU129" s="155" t="s">
        <v>172</v>
      </c>
      <c r="AV129" s="153"/>
      <c r="AW129" s="153"/>
      <c r="AX129" s="153"/>
      <c r="AY129" s="153"/>
      <c r="AZ129" s="153"/>
      <c r="BA129" s="153"/>
      <c r="BB129" s="153"/>
      <c r="BC129" s="153"/>
      <c r="BD129" s="153"/>
      <c r="BE129" s="153"/>
      <c r="BF129" s="153"/>
      <c r="BG129" s="153"/>
      <c r="BH129" s="154"/>
      <c r="BI129" s="154"/>
      <c r="BJ129" s="234"/>
      <c r="BK129" s="234"/>
      <c r="BL129" s="234"/>
      <c r="BM129" s="234"/>
      <c r="BN129" s="149"/>
    </row>
    <row r="130" spans="2:66" ht="20.25" customHeight="1" x14ac:dyDescent="0.4">
      <c r="B130" s="146"/>
      <c r="C130" s="146"/>
      <c r="D130" s="146"/>
      <c r="E130" s="146"/>
      <c r="F130" s="146"/>
      <c r="G130" s="147"/>
      <c r="H130" s="147"/>
      <c r="I130" s="147"/>
      <c r="J130" s="147"/>
      <c r="K130" s="147"/>
      <c r="L130" s="147"/>
      <c r="M130" s="148"/>
      <c r="N130" s="155"/>
      <c r="O130" s="232" t="s">
        <v>152</v>
      </c>
      <c r="P130" s="232"/>
      <c r="Q130" s="232" t="s">
        <v>153</v>
      </c>
      <c r="R130" s="232"/>
      <c r="S130" s="232"/>
      <c r="T130" s="232"/>
      <c r="U130" s="155"/>
      <c r="V130" s="316" t="s">
        <v>154</v>
      </c>
      <c r="W130" s="316"/>
      <c r="X130" s="316"/>
      <c r="Y130" s="316"/>
      <c r="Z130" s="158"/>
      <c r="AA130" s="159" t="s">
        <v>155</v>
      </c>
      <c r="AB130" s="159"/>
      <c r="AC130" s="64"/>
      <c r="AD130" s="153"/>
      <c r="AE130" s="232" t="s">
        <v>152</v>
      </c>
      <c r="AF130" s="232"/>
      <c r="AG130" s="232" t="s">
        <v>153</v>
      </c>
      <c r="AH130" s="232"/>
      <c r="AI130" s="232"/>
      <c r="AJ130" s="232"/>
      <c r="AK130" s="155"/>
      <c r="AL130" s="316" t="s">
        <v>154</v>
      </c>
      <c r="AM130" s="316"/>
      <c r="AN130" s="316"/>
      <c r="AO130" s="316"/>
      <c r="AP130" s="158"/>
      <c r="AQ130" s="159" t="s">
        <v>155</v>
      </c>
      <c r="AR130" s="159"/>
      <c r="AS130" s="153"/>
      <c r="AT130" s="153"/>
      <c r="AU130" s="153"/>
      <c r="AV130" s="153"/>
      <c r="AW130" s="153"/>
      <c r="AX130" s="153"/>
      <c r="AY130" s="153"/>
      <c r="AZ130" s="153"/>
      <c r="BA130" s="153"/>
      <c r="BB130" s="153"/>
      <c r="BC130" s="153"/>
      <c r="BD130" s="153"/>
      <c r="BE130" s="153"/>
      <c r="BF130" s="153"/>
      <c r="BG130" s="153"/>
      <c r="BH130" s="154"/>
      <c r="BI130" s="154"/>
      <c r="BJ130" s="233"/>
      <c r="BK130" s="233"/>
      <c r="BL130" s="233"/>
      <c r="BM130" s="233"/>
      <c r="BN130" s="149"/>
    </row>
    <row r="131" spans="2:66" ht="20.25" customHeight="1" x14ac:dyDescent="0.4">
      <c r="B131" s="146"/>
      <c r="C131" s="146"/>
      <c r="D131" s="146"/>
      <c r="E131" s="146"/>
      <c r="F131" s="146"/>
      <c r="G131" s="147"/>
      <c r="H131" s="147"/>
      <c r="I131" s="147"/>
      <c r="J131" s="147"/>
      <c r="K131" s="147"/>
      <c r="L131" s="147"/>
      <c r="M131" s="148"/>
      <c r="N131" s="155"/>
      <c r="O131" s="288"/>
      <c r="P131" s="288"/>
      <c r="Q131" s="288" t="s">
        <v>156</v>
      </c>
      <c r="R131" s="288"/>
      <c r="S131" s="288" t="s">
        <v>157</v>
      </c>
      <c r="T131" s="288"/>
      <c r="U131" s="155"/>
      <c r="V131" s="288" t="s">
        <v>156</v>
      </c>
      <c r="W131" s="288"/>
      <c r="X131" s="288" t="s">
        <v>157</v>
      </c>
      <c r="Y131" s="288"/>
      <c r="Z131" s="158"/>
      <c r="AA131" s="159" t="s">
        <v>158</v>
      </c>
      <c r="AB131" s="159"/>
      <c r="AC131" s="64"/>
      <c r="AD131" s="153"/>
      <c r="AE131" s="288"/>
      <c r="AF131" s="288"/>
      <c r="AG131" s="288" t="s">
        <v>156</v>
      </c>
      <c r="AH131" s="288"/>
      <c r="AI131" s="288" t="s">
        <v>157</v>
      </c>
      <c r="AJ131" s="288"/>
      <c r="AK131" s="155"/>
      <c r="AL131" s="288" t="s">
        <v>156</v>
      </c>
      <c r="AM131" s="288"/>
      <c r="AN131" s="288" t="s">
        <v>157</v>
      </c>
      <c r="AO131" s="288"/>
      <c r="AP131" s="158"/>
      <c r="AQ131" s="159" t="s">
        <v>158</v>
      </c>
      <c r="AR131" s="159"/>
      <c r="AS131" s="153"/>
      <c r="AT131" s="153"/>
      <c r="AU131" s="160" t="s">
        <v>174</v>
      </c>
      <c r="AV131" s="160"/>
      <c r="AW131" s="160"/>
      <c r="AX131" s="160"/>
      <c r="AY131" s="158"/>
      <c r="AZ131" s="159" t="s">
        <v>175</v>
      </c>
      <c r="BA131" s="160"/>
      <c r="BB131" s="160"/>
      <c r="BC131" s="160"/>
      <c r="BD131" s="158"/>
      <c r="BE131" s="288" t="s">
        <v>159</v>
      </c>
      <c r="BF131" s="288"/>
      <c r="BG131" s="288"/>
      <c r="BH131" s="288"/>
      <c r="BI131" s="154"/>
      <c r="BJ131" s="232"/>
      <c r="BK131" s="232"/>
      <c r="BL131" s="232"/>
      <c r="BM131" s="232"/>
      <c r="BN131" s="149"/>
    </row>
    <row r="132" spans="2:66" ht="20.25" customHeight="1" x14ac:dyDescent="0.4">
      <c r="B132" s="146"/>
      <c r="C132" s="146"/>
      <c r="D132" s="146"/>
      <c r="E132" s="146"/>
      <c r="F132" s="146"/>
      <c r="G132" s="147"/>
      <c r="H132" s="147"/>
      <c r="I132" s="147"/>
      <c r="J132" s="147"/>
      <c r="K132" s="147"/>
      <c r="L132" s="147"/>
      <c r="M132" s="148"/>
      <c r="N132" s="155"/>
      <c r="O132" s="289" t="s">
        <v>6</v>
      </c>
      <c r="P132" s="289"/>
      <c r="Q132" s="295">
        <f>SUMIFS($BF$19:$BG$126,$G$19:$H$126,"看護職員",$M$19:$N$126,"A")+SUMIFS($BF$19:$BG$126,$I$19:$J$126,"看護職員",$K$19:$L$126,"A")</f>
        <v>480</v>
      </c>
      <c r="R132" s="295"/>
      <c r="S132" s="296">
        <f>SUMIFS($BH$19:$BI$126,$G$19:$H$126,"看護職員",$M$19:$N$126,"A")+SUMIFS($BH$19:$BI$126,$I$19:$J$126,"看護職員",$K$19:$L$126,"A")</f>
        <v>120</v>
      </c>
      <c r="T132" s="296"/>
      <c r="U132" s="155"/>
      <c r="V132" s="299">
        <v>0</v>
      </c>
      <c r="W132" s="299"/>
      <c r="X132" s="305">
        <v>0</v>
      </c>
      <c r="Y132" s="305"/>
      <c r="Z132" s="158"/>
      <c r="AA132" s="303">
        <v>3</v>
      </c>
      <c r="AB132" s="304"/>
      <c r="AC132" s="64"/>
      <c r="AD132" s="153"/>
      <c r="AE132" s="289" t="s">
        <v>6</v>
      </c>
      <c r="AF132" s="289"/>
      <c r="AG132" s="295">
        <f>SUMIFS($BF$19:$BG$126,$G$19:$H$126,"介護職員",$M$19:$N$126,"A")+SUMIFS($BF$19:$BG$126,$I$19:$J$126,"介護職員",$K$19:$L$126,"A")</f>
        <v>2560</v>
      </c>
      <c r="AH132" s="295"/>
      <c r="AI132" s="296">
        <f>SUMIFS($BH$19:$BI$126,$G$19:$H$126,"介護職員",$M$19:$N$126,"A")+SUMIFS($BH$19:$BI$126,$I$19:$J$126,"介護職員",$K$19:$L$126,"A")</f>
        <v>640</v>
      </c>
      <c r="AJ132" s="296"/>
      <c r="AK132" s="155"/>
      <c r="AL132" s="299">
        <v>0</v>
      </c>
      <c r="AM132" s="299"/>
      <c r="AN132" s="299">
        <v>0</v>
      </c>
      <c r="AO132" s="299"/>
      <c r="AP132" s="158"/>
      <c r="AQ132" s="303">
        <v>16</v>
      </c>
      <c r="AR132" s="304"/>
      <c r="AS132" s="153"/>
      <c r="AT132" s="153"/>
      <c r="AU132" s="306">
        <f>Y146</f>
        <v>3.5</v>
      </c>
      <c r="AV132" s="289"/>
      <c r="AW132" s="289"/>
      <c r="AX132" s="289"/>
      <c r="AY132" s="161" t="s">
        <v>173</v>
      </c>
      <c r="AZ132" s="306">
        <f>AO146</f>
        <v>19.2</v>
      </c>
      <c r="BA132" s="307"/>
      <c r="BB132" s="307"/>
      <c r="BC132" s="307"/>
      <c r="BD132" s="161" t="s">
        <v>167</v>
      </c>
      <c r="BE132" s="291">
        <f>ROUNDDOWN(AU132+AZ132,1)</f>
        <v>22.7</v>
      </c>
      <c r="BF132" s="291"/>
      <c r="BG132" s="291"/>
      <c r="BH132" s="291"/>
      <c r="BI132" s="154"/>
      <c r="BJ132" s="172"/>
      <c r="BK132" s="172"/>
      <c r="BL132" s="172"/>
      <c r="BM132" s="172"/>
      <c r="BN132" s="149"/>
    </row>
    <row r="133" spans="2:66" ht="20.25" customHeight="1" x14ac:dyDescent="0.4">
      <c r="B133" s="146"/>
      <c r="C133" s="146"/>
      <c r="D133" s="146"/>
      <c r="E133" s="146"/>
      <c r="F133" s="146"/>
      <c r="G133" s="147"/>
      <c r="H133" s="147"/>
      <c r="I133" s="147"/>
      <c r="J133" s="147"/>
      <c r="K133" s="147"/>
      <c r="L133" s="147"/>
      <c r="M133" s="148"/>
      <c r="N133" s="155"/>
      <c r="O133" s="289" t="s">
        <v>7</v>
      </c>
      <c r="P133" s="289"/>
      <c r="Q133" s="295">
        <f>SUMIFS($BF$19:$BG$126,$G$19:$H$126,"看護職員",$M$19:$N$126,"B")+SUMIFS($BF$19:$BG$126,$I$19:$J$126,"看護職員",$K$19:$L$126,"B")</f>
        <v>79.999999999999986</v>
      </c>
      <c r="R133" s="295"/>
      <c r="S133" s="296">
        <f>SUMIFS($BH$19:$BI$126,$G$19:$H$126,"看護職員",$M$19:$N$126,"B")+SUMIFS($BH$19:$BI$126,$I$19:$J$126,"看護職員",$K$19:$L$126,"B")</f>
        <v>19.999999999999996</v>
      </c>
      <c r="T133" s="296"/>
      <c r="U133" s="155"/>
      <c r="V133" s="299">
        <v>80</v>
      </c>
      <c r="W133" s="299"/>
      <c r="X133" s="305">
        <v>20</v>
      </c>
      <c r="Y133" s="305"/>
      <c r="Z133" s="158"/>
      <c r="AA133" s="303">
        <v>0</v>
      </c>
      <c r="AB133" s="304"/>
      <c r="AC133" s="64"/>
      <c r="AD133" s="153"/>
      <c r="AE133" s="289" t="s">
        <v>7</v>
      </c>
      <c r="AF133" s="289"/>
      <c r="AG133" s="295">
        <f>SUMIFS($BF$19:$BG$126,$G$19:$H$126,"介護職員",$M$19:$N$126,"B")+SUMIFS($BF$19:$BG$126,$I$19:$J$126,"介護職員",$K$19:$L$126,"B")</f>
        <v>0</v>
      </c>
      <c r="AH133" s="295"/>
      <c r="AI133" s="296">
        <f>SUMIFS($BH$19:$BI$126,$G$19:$H$126,"看護職員",$M$19:$N$126,"B")+SUMIFS($BH$19:$BI$126,$I$19:$J$126,"看護職員",$K$19:$L$126,"B")</f>
        <v>19.999999999999996</v>
      </c>
      <c r="AJ133" s="296"/>
      <c r="AK133" s="155"/>
      <c r="AL133" s="299">
        <v>0</v>
      </c>
      <c r="AM133" s="299"/>
      <c r="AN133" s="299">
        <v>0</v>
      </c>
      <c r="AO133" s="299"/>
      <c r="AP133" s="158"/>
      <c r="AQ133" s="303">
        <v>0</v>
      </c>
      <c r="AR133" s="304"/>
      <c r="AS133" s="153"/>
      <c r="AT133" s="153"/>
      <c r="AU133" s="153"/>
      <c r="AV133" s="153"/>
      <c r="AW133" s="153"/>
      <c r="AX133" s="153"/>
      <c r="AY133" s="153"/>
      <c r="AZ133" s="153"/>
      <c r="BA133" s="153"/>
      <c r="BB133" s="153"/>
      <c r="BC133" s="153"/>
      <c r="BD133" s="153"/>
      <c r="BE133" s="153"/>
      <c r="BF133" s="153"/>
      <c r="BG133" s="153"/>
      <c r="BH133" s="154"/>
      <c r="BI133" s="154"/>
      <c r="BJ133" s="149"/>
      <c r="BK133" s="149"/>
      <c r="BL133" s="149"/>
      <c r="BM133" s="149"/>
      <c r="BN133" s="149"/>
    </row>
    <row r="134" spans="2:66" ht="20.25" customHeight="1" x14ac:dyDescent="0.4">
      <c r="B134" s="146"/>
      <c r="C134" s="146"/>
      <c r="D134" s="146"/>
      <c r="E134" s="146"/>
      <c r="F134" s="146"/>
      <c r="G134" s="147"/>
      <c r="H134" s="147"/>
      <c r="I134" s="147"/>
      <c r="J134" s="147"/>
      <c r="K134" s="147"/>
      <c r="L134" s="147"/>
      <c r="M134" s="148"/>
      <c r="N134" s="155"/>
      <c r="O134" s="289" t="s">
        <v>8</v>
      </c>
      <c r="P134" s="289"/>
      <c r="Q134" s="295">
        <f>SUMIFS($BF$19:$BG$126,$G$19:$H$126,"看護職員",$M$19:$N$126,"C")+SUMIFS($BF$19:$BG$126,$I$19:$J$126,"看護職員",$K$19:$L$126,"C")</f>
        <v>0</v>
      </c>
      <c r="R134" s="295"/>
      <c r="S134" s="296">
        <f>SUMIFS($BH$19:$BI$126,$G$19:$H$126,"看護職員",$M$19:$N$126,"C")+SUMIFS($BH$19:$BI$126,$I$19:$J$126,"看護職員",$K$19:$L$126,"C")</f>
        <v>0</v>
      </c>
      <c r="T134" s="296"/>
      <c r="U134" s="155"/>
      <c r="V134" s="299">
        <v>0</v>
      </c>
      <c r="W134" s="299"/>
      <c r="X134" s="300">
        <v>0</v>
      </c>
      <c r="Y134" s="300"/>
      <c r="Z134" s="158"/>
      <c r="AA134" s="301" t="s">
        <v>44</v>
      </c>
      <c r="AB134" s="302"/>
      <c r="AC134" s="64"/>
      <c r="AD134" s="153"/>
      <c r="AE134" s="289" t="s">
        <v>8</v>
      </c>
      <c r="AF134" s="289"/>
      <c r="AG134" s="295">
        <f>SUMIFS($BF$19:$BG$126,$G$19:$H$126,"介護職員",$M$19:$N$126,"C")+SUMIFS($BF$19:$BG$126,$I$19:$J$126,"介護職員",$K$19:$L$126,"C")</f>
        <v>512</v>
      </c>
      <c r="AH134" s="295"/>
      <c r="AI134" s="296">
        <f>SUMIFS($BH$19:$BI$126,$G$19:$H$126,"介護職員",$M$19:$N$126,"C")+SUMIFS($BH$19:$BI$126,$I$19:$J$126,"介護職員",$K$19:$L$126,"C")</f>
        <v>128</v>
      </c>
      <c r="AJ134" s="296"/>
      <c r="AK134" s="155"/>
      <c r="AL134" s="299">
        <v>512</v>
      </c>
      <c r="AM134" s="299"/>
      <c r="AN134" s="300">
        <v>128</v>
      </c>
      <c r="AO134" s="300"/>
      <c r="AP134" s="158"/>
      <c r="AQ134" s="301" t="s">
        <v>44</v>
      </c>
      <c r="AR134" s="302"/>
      <c r="AS134" s="153"/>
      <c r="AT134" s="153"/>
      <c r="AU134" s="153"/>
      <c r="AV134" s="153"/>
      <c r="AW134" s="153"/>
      <c r="AX134" s="153"/>
      <c r="AY134" s="153"/>
      <c r="AZ134" s="153"/>
      <c r="BA134" s="153"/>
      <c r="BB134" s="153"/>
      <c r="BC134" s="153"/>
      <c r="BD134" s="153"/>
      <c r="BE134" s="153"/>
      <c r="BF134" s="153"/>
      <c r="BG134" s="153"/>
      <c r="BH134" s="154"/>
      <c r="BI134" s="154"/>
      <c r="BJ134" s="149"/>
      <c r="BK134" s="149"/>
      <c r="BL134" s="149"/>
      <c r="BM134" s="149"/>
      <c r="BN134" s="149"/>
    </row>
    <row r="135" spans="2:66" ht="20.25" customHeight="1" x14ac:dyDescent="0.4">
      <c r="B135" s="146"/>
      <c r="C135" s="146"/>
      <c r="D135" s="146"/>
      <c r="E135" s="146"/>
      <c r="F135" s="146"/>
      <c r="G135" s="147"/>
      <c r="H135" s="147"/>
      <c r="I135" s="147"/>
      <c r="J135" s="147"/>
      <c r="K135" s="147"/>
      <c r="L135" s="147"/>
      <c r="M135" s="148"/>
      <c r="N135" s="155"/>
      <c r="O135" s="289" t="s">
        <v>9</v>
      </c>
      <c r="P135" s="289"/>
      <c r="Q135" s="295">
        <f>SUMIFS($BF$19:$BG$126,$G$19:$H$126,"看護職員",$M$19:$N$126,"D")+SUMIFS($BF$19:$BG$126,$I$19:$J$126,"看護職員",$K$19:$L$126,"D")</f>
        <v>0</v>
      </c>
      <c r="R135" s="295"/>
      <c r="S135" s="296">
        <f>SUMIFS($BH$19:$BI$126,$G$19:$H$126,"看護職員",$M$19:$N$126,"D")+SUMIFS($BH$19:$BI$126,$I$19:$J$126,"看護職員",$K$19:$L$126,"D")</f>
        <v>0</v>
      </c>
      <c r="T135" s="296"/>
      <c r="U135" s="155"/>
      <c r="V135" s="299">
        <v>0</v>
      </c>
      <c r="W135" s="299"/>
      <c r="X135" s="300">
        <v>0</v>
      </c>
      <c r="Y135" s="300"/>
      <c r="Z135" s="158"/>
      <c r="AA135" s="301" t="s">
        <v>44</v>
      </c>
      <c r="AB135" s="302"/>
      <c r="AC135" s="64"/>
      <c r="AD135" s="153"/>
      <c r="AE135" s="289" t="s">
        <v>9</v>
      </c>
      <c r="AF135" s="289"/>
      <c r="AG135" s="295">
        <f>SUMIFS($BF$19:$BG$126,$G$19:$H$126,"介護職員",$M$19:$N$126,"D")+SUMIFS($BF$19:$BG$126,$I$19:$J$126,"介護職員",$K$19:$L$126,"D")</f>
        <v>0</v>
      </c>
      <c r="AH135" s="295"/>
      <c r="AI135" s="296">
        <f>SUMIFS($BH$19:$BI$126,$G$19:$H$126,"介護職員",$M$19:$N$126,"D")+SUMIFS($BH$19:$BI$126,$I$19:$J$126,"介護職員",$K$19:$L$126,"D")</f>
        <v>0</v>
      </c>
      <c r="AJ135" s="296"/>
      <c r="AK135" s="155"/>
      <c r="AL135" s="299">
        <v>0</v>
      </c>
      <c r="AM135" s="299"/>
      <c r="AN135" s="300">
        <v>0</v>
      </c>
      <c r="AO135" s="300"/>
      <c r="AP135" s="158"/>
      <c r="AQ135" s="301" t="s">
        <v>44</v>
      </c>
      <c r="AR135" s="302"/>
      <c r="AS135" s="153"/>
      <c r="AT135" s="153"/>
      <c r="AU135" s="155" t="s">
        <v>176</v>
      </c>
      <c r="AV135" s="155"/>
      <c r="AW135" s="155"/>
      <c r="AX135" s="155"/>
      <c r="AY135" s="155"/>
      <c r="AZ135" s="155"/>
      <c r="BA135" s="153"/>
      <c r="BB135" s="153"/>
      <c r="BC135" s="153"/>
      <c r="BD135" s="153"/>
      <c r="BE135" s="153"/>
      <c r="BF135" s="153"/>
      <c r="BG135" s="153"/>
      <c r="BH135" s="154"/>
      <c r="BI135" s="154"/>
      <c r="BJ135" s="149"/>
      <c r="BK135" s="149"/>
      <c r="BL135" s="149"/>
      <c r="BM135" s="149"/>
      <c r="BN135" s="149"/>
    </row>
    <row r="136" spans="2:66" ht="20.25" customHeight="1" x14ac:dyDescent="0.4">
      <c r="B136" s="146"/>
      <c r="C136" s="146"/>
      <c r="D136" s="146"/>
      <c r="E136" s="146"/>
      <c r="F136" s="146"/>
      <c r="G136" s="147"/>
      <c r="H136" s="147"/>
      <c r="I136" s="147"/>
      <c r="J136" s="147"/>
      <c r="K136" s="147"/>
      <c r="L136" s="147"/>
      <c r="M136" s="148"/>
      <c r="N136" s="155"/>
      <c r="O136" s="289" t="s">
        <v>159</v>
      </c>
      <c r="P136" s="289"/>
      <c r="Q136" s="295">
        <f>SUM(Q132:R135)</f>
        <v>560</v>
      </c>
      <c r="R136" s="295"/>
      <c r="S136" s="296">
        <f>SUM(S132:T135)</f>
        <v>140</v>
      </c>
      <c r="T136" s="296"/>
      <c r="U136" s="155"/>
      <c r="V136" s="295">
        <f>SUM(V132:W135)</f>
        <v>80</v>
      </c>
      <c r="W136" s="295"/>
      <c r="X136" s="296">
        <f>SUM(X132:Y135)</f>
        <v>20</v>
      </c>
      <c r="Y136" s="296"/>
      <c r="Z136" s="158"/>
      <c r="AA136" s="297">
        <f>SUM(AA132:AB133)</f>
        <v>3</v>
      </c>
      <c r="AB136" s="298"/>
      <c r="AC136" s="64"/>
      <c r="AD136" s="153"/>
      <c r="AE136" s="289" t="s">
        <v>159</v>
      </c>
      <c r="AF136" s="289"/>
      <c r="AG136" s="295">
        <f>SUM(AG132:AH135)</f>
        <v>3072</v>
      </c>
      <c r="AH136" s="295"/>
      <c r="AI136" s="296">
        <f>SUM(AI132:AJ135)</f>
        <v>788</v>
      </c>
      <c r="AJ136" s="296"/>
      <c r="AK136" s="155"/>
      <c r="AL136" s="295">
        <f>SUM(AL132:AM135)</f>
        <v>512</v>
      </c>
      <c r="AM136" s="295"/>
      <c r="AN136" s="296">
        <f>SUM(AN132:AO135)</f>
        <v>128</v>
      </c>
      <c r="AO136" s="296"/>
      <c r="AP136" s="158"/>
      <c r="AQ136" s="297">
        <f>SUM(AQ132:AR133)</f>
        <v>16</v>
      </c>
      <c r="AR136" s="298"/>
      <c r="AS136" s="153"/>
      <c r="AT136" s="153"/>
      <c r="AU136" s="289" t="s">
        <v>4</v>
      </c>
      <c r="AV136" s="289"/>
      <c r="AW136" s="289" t="s">
        <v>5</v>
      </c>
      <c r="AX136" s="289"/>
      <c r="AY136" s="289"/>
      <c r="AZ136" s="289"/>
      <c r="BA136" s="153"/>
      <c r="BB136" s="153"/>
      <c r="BC136" s="153"/>
      <c r="BD136" s="153"/>
      <c r="BE136" s="153"/>
      <c r="BF136" s="153"/>
      <c r="BG136" s="153"/>
      <c r="BH136" s="154"/>
      <c r="BI136" s="154"/>
      <c r="BJ136" s="149"/>
      <c r="BK136" s="149"/>
      <c r="BL136" s="149"/>
      <c r="BM136" s="149"/>
      <c r="BN136" s="149"/>
    </row>
    <row r="137" spans="2:66" ht="20.25" customHeight="1" x14ac:dyDescent="0.4">
      <c r="B137" s="146"/>
      <c r="C137" s="146"/>
      <c r="D137" s="146"/>
      <c r="E137" s="146"/>
      <c r="F137" s="146"/>
      <c r="G137" s="147"/>
      <c r="H137" s="147"/>
      <c r="I137" s="147"/>
      <c r="J137" s="147"/>
      <c r="K137" s="147"/>
      <c r="L137" s="147"/>
      <c r="M137" s="148"/>
      <c r="N137" s="148"/>
      <c r="O137" s="147"/>
      <c r="P137" s="147"/>
      <c r="Q137" s="147"/>
      <c r="R137" s="147"/>
      <c r="S137" s="149"/>
      <c r="T137" s="149"/>
      <c r="U137" s="149"/>
      <c r="V137" s="150"/>
      <c r="W137" s="150"/>
      <c r="X137" s="150"/>
      <c r="Y137" s="151"/>
      <c r="Z137" s="152"/>
      <c r="AA137" s="153"/>
      <c r="AB137" s="153"/>
      <c r="AC137" s="153"/>
      <c r="AD137" s="153"/>
      <c r="AE137" s="147"/>
      <c r="AF137" s="147"/>
      <c r="AG137" s="147"/>
      <c r="AH137" s="147"/>
      <c r="AI137" s="149"/>
      <c r="AJ137" s="149"/>
      <c r="AK137" s="149"/>
      <c r="AL137" s="150"/>
      <c r="AM137" s="150"/>
      <c r="AN137" s="150"/>
      <c r="AO137" s="151"/>
      <c r="AP137" s="152"/>
      <c r="AQ137" s="153"/>
      <c r="AR137" s="153"/>
      <c r="AS137" s="153"/>
      <c r="AT137" s="153"/>
      <c r="AU137" s="289" t="s">
        <v>6</v>
      </c>
      <c r="AV137" s="289"/>
      <c r="AW137" s="289" t="s">
        <v>120</v>
      </c>
      <c r="AX137" s="289"/>
      <c r="AY137" s="289"/>
      <c r="AZ137" s="289"/>
      <c r="BA137" s="153"/>
      <c r="BB137" s="153"/>
      <c r="BC137" s="153"/>
      <c r="BD137" s="153"/>
      <c r="BE137" s="153"/>
      <c r="BF137" s="153"/>
      <c r="BG137" s="153"/>
      <c r="BH137" s="154"/>
      <c r="BI137" s="154"/>
      <c r="BJ137" s="149"/>
      <c r="BK137" s="149"/>
      <c r="BL137" s="149"/>
      <c r="BM137" s="149"/>
      <c r="BN137" s="149"/>
    </row>
    <row r="138" spans="2:66" ht="20.25" customHeight="1" x14ac:dyDescent="0.4">
      <c r="B138" s="146"/>
      <c r="C138" s="146"/>
      <c r="D138" s="146"/>
      <c r="E138" s="146"/>
      <c r="F138" s="146"/>
      <c r="G138" s="147"/>
      <c r="H138" s="147"/>
      <c r="I138" s="147"/>
      <c r="J138" s="147"/>
      <c r="K138" s="147"/>
      <c r="L138" s="147"/>
      <c r="M138" s="148"/>
      <c r="N138" s="148"/>
      <c r="O138" s="156" t="s">
        <v>162</v>
      </c>
      <c r="P138" s="155"/>
      <c r="Q138" s="155"/>
      <c r="R138" s="155"/>
      <c r="S138" s="155"/>
      <c r="T138" s="155"/>
      <c r="U138" s="155"/>
      <c r="V138" s="155"/>
      <c r="W138" s="155"/>
      <c r="X138" s="163"/>
      <c r="Y138" s="163"/>
      <c r="Z138" s="155"/>
      <c r="AA138" s="155"/>
      <c r="AB138" s="155"/>
      <c r="AC138" s="153"/>
      <c r="AD138" s="153"/>
      <c r="AE138" s="156" t="s">
        <v>162</v>
      </c>
      <c r="AF138" s="155"/>
      <c r="AG138" s="155"/>
      <c r="AH138" s="155"/>
      <c r="AI138" s="155"/>
      <c r="AJ138" s="155"/>
      <c r="AK138" s="155"/>
      <c r="AL138" s="155"/>
      <c r="AM138" s="155"/>
      <c r="AN138" s="163"/>
      <c r="AO138" s="163"/>
      <c r="AP138" s="155"/>
      <c r="AQ138" s="155"/>
      <c r="AR138" s="155"/>
      <c r="AS138" s="153"/>
      <c r="AT138" s="153"/>
      <c r="AU138" s="289" t="s">
        <v>7</v>
      </c>
      <c r="AV138" s="289"/>
      <c r="AW138" s="289" t="s">
        <v>121</v>
      </c>
      <c r="AX138" s="289"/>
      <c r="AY138" s="289"/>
      <c r="AZ138" s="289"/>
      <c r="BA138" s="153"/>
      <c r="BB138" s="153"/>
      <c r="BC138" s="153"/>
      <c r="BD138" s="153"/>
      <c r="BE138" s="153"/>
      <c r="BF138" s="153"/>
      <c r="BG138" s="153"/>
      <c r="BH138" s="154"/>
      <c r="BI138" s="154"/>
      <c r="BJ138" s="149"/>
      <c r="BK138" s="149"/>
      <c r="BL138" s="149"/>
      <c r="BM138" s="149"/>
      <c r="BN138" s="149"/>
    </row>
    <row r="139" spans="2:66" ht="20.25" customHeight="1" x14ac:dyDescent="0.4">
      <c r="B139" s="146"/>
      <c r="C139" s="146"/>
      <c r="D139" s="146"/>
      <c r="E139" s="146"/>
      <c r="F139" s="146"/>
      <c r="G139" s="147"/>
      <c r="H139" s="147"/>
      <c r="I139" s="147"/>
      <c r="J139" s="147"/>
      <c r="K139" s="147"/>
      <c r="L139" s="147"/>
      <c r="M139" s="148"/>
      <c r="N139" s="148"/>
      <c r="O139" s="155" t="s">
        <v>163</v>
      </c>
      <c r="P139" s="155"/>
      <c r="Q139" s="155"/>
      <c r="R139" s="155"/>
      <c r="S139" s="155"/>
      <c r="T139" s="155" t="s">
        <v>164</v>
      </c>
      <c r="U139" s="155"/>
      <c r="V139" s="155"/>
      <c r="W139" s="155"/>
      <c r="X139" s="156"/>
      <c r="Y139" s="155"/>
      <c r="Z139" s="155"/>
      <c r="AA139" s="155"/>
      <c r="AB139" s="155"/>
      <c r="AC139" s="153"/>
      <c r="AD139" s="153"/>
      <c r="AE139" s="155" t="s">
        <v>163</v>
      </c>
      <c r="AF139" s="155"/>
      <c r="AG139" s="155"/>
      <c r="AH139" s="155"/>
      <c r="AI139" s="155"/>
      <c r="AJ139" s="155" t="s">
        <v>164</v>
      </c>
      <c r="AK139" s="155"/>
      <c r="AL139" s="155"/>
      <c r="AM139" s="155"/>
      <c r="AN139" s="156"/>
      <c r="AO139" s="155"/>
      <c r="AP139" s="155"/>
      <c r="AQ139" s="155"/>
      <c r="AR139" s="155"/>
      <c r="AS139" s="153"/>
      <c r="AT139" s="153"/>
      <c r="AU139" s="289" t="s">
        <v>8</v>
      </c>
      <c r="AV139" s="289"/>
      <c r="AW139" s="289" t="s">
        <v>122</v>
      </c>
      <c r="AX139" s="289"/>
      <c r="AY139" s="289"/>
      <c r="AZ139" s="289"/>
      <c r="BA139" s="153"/>
      <c r="BB139" s="153"/>
      <c r="BC139" s="153"/>
      <c r="BD139" s="153"/>
      <c r="BE139" s="153"/>
      <c r="BF139" s="153"/>
      <c r="BG139" s="153"/>
      <c r="BH139" s="154"/>
      <c r="BI139" s="154"/>
      <c r="BJ139" s="149"/>
      <c r="BK139" s="149"/>
      <c r="BL139" s="149"/>
      <c r="BM139" s="149"/>
      <c r="BN139" s="149"/>
    </row>
    <row r="140" spans="2:66" ht="20.25" customHeight="1" x14ac:dyDescent="0.4">
      <c r="B140" s="146"/>
      <c r="C140" s="146"/>
      <c r="D140" s="146"/>
      <c r="E140" s="146"/>
      <c r="F140" s="146"/>
      <c r="G140" s="147"/>
      <c r="H140" s="147"/>
      <c r="I140" s="147"/>
      <c r="J140" s="147"/>
      <c r="K140" s="147"/>
      <c r="L140" s="147"/>
      <c r="M140" s="148"/>
      <c r="N140" s="148"/>
      <c r="O140" s="155" t="str">
        <f>IF($BI$3="計画","対象時間数（週平均）","対象時間数（当月合計）")</f>
        <v>対象時間数（週平均）</v>
      </c>
      <c r="P140" s="155"/>
      <c r="Q140" s="155"/>
      <c r="R140" s="155"/>
      <c r="S140" s="155"/>
      <c r="T140" s="155" t="str">
        <f>IF($BI$3="計画","週に勤務すべき時間数","当月に勤務すべき時間数")</f>
        <v>週に勤務すべき時間数</v>
      </c>
      <c r="U140" s="155"/>
      <c r="V140" s="155"/>
      <c r="W140" s="155"/>
      <c r="X140" s="156"/>
      <c r="Y140" s="155" t="s">
        <v>165</v>
      </c>
      <c r="Z140" s="155"/>
      <c r="AA140" s="155"/>
      <c r="AB140" s="155"/>
      <c r="AC140" s="153"/>
      <c r="AD140" s="153"/>
      <c r="AE140" s="155" t="str">
        <f>IF($BI$3="計画","対象時間数（週平均）","対象時間数（当月合計）")</f>
        <v>対象時間数（週平均）</v>
      </c>
      <c r="AF140" s="155"/>
      <c r="AG140" s="155"/>
      <c r="AH140" s="155"/>
      <c r="AI140" s="155"/>
      <c r="AJ140" s="155" t="str">
        <f>IF($BI$3="計画","週に勤務すべき時間数","当月に勤務すべき時間数")</f>
        <v>週に勤務すべき時間数</v>
      </c>
      <c r="AK140" s="155"/>
      <c r="AL140" s="155"/>
      <c r="AM140" s="155"/>
      <c r="AN140" s="156"/>
      <c r="AO140" s="155" t="s">
        <v>165</v>
      </c>
      <c r="AP140" s="155"/>
      <c r="AQ140" s="155"/>
      <c r="AR140" s="155"/>
      <c r="AS140" s="153"/>
      <c r="AT140" s="153"/>
      <c r="AU140" s="289" t="s">
        <v>9</v>
      </c>
      <c r="AV140" s="289"/>
      <c r="AW140" s="289" t="s">
        <v>177</v>
      </c>
      <c r="AX140" s="289"/>
      <c r="AY140" s="289"/>
      <c r="AZ140" s="289"/>
      <c r="BA140" s="153"/>
      <c r="BB140" s="153"/>
      <c r="BC140" s="153"/>
      <c r="BD140" s="153"/>
      <c r="BE140" s="153"/>
      <c r="BF140" s="153"/>
      <c r="BG140" s="153"/>
      <c r="BH140" s="154"/>
      <c r="BI140" s="154"/>
      <c r="BJ140" s="149"/>
      <c r="BK140" s="149"/>
      <c r="BL140" s="149"/>
      <c r="BM140" s="149"/>
      <c r="BN140" s="149"/>
    </row>
    <row r="141" spans="2:66" ht="20.25" customHeight="1" x14ac:dyDescent="0.4">
      <c r="B141" s="64"/>
      <c r="C141" s="64"/>
      <c r="D141" s="64"/>
      <c r="E141" s="64"/>
      <c r="F141" s="64"/>
      <c r="G141" s="64"/>
      <c r="H141" s="64"/>
      <c r="I141" s="64"/>
      <c r="J141" s="64"/>
      <c r="K141" s="64"/>
      <c r="L141" s="64"/>
      <c r="M141" s="64"/>
      <c r="N141" s="64"/>
      <c r="O141" s="294">
        <f>IF($BI$3="計画",X136,V136)</f>
        <v>20</v>
      </c>
      <c r="P141" s="289"/>
      <c r="Q141" s="289"/>
      <c r="R141" s="289"/>
      <c r="S141" s="161" t="s">
        <v>166</v>
      </c>
      <c r="T141" s="289">
        <f>IF($BI$3="計画",$BE$5,$BI$5)</f>
        <v>40</v>
      </c>
      <c r="U141" s="289"/>
      <c r="V141" s="289"/>
      <c r="W141" s="289"/>
      <c r="X141" s="161" t="s">
        <v>167</v>
      </c>
      <c r="Y141" s="290">
        <f>ROUNDDOWN(O141/T141,1)</f>
        <v>0.5</v>
      </c>
      <c r="Z141" s="290"/>
      <c r="AA141" s="290"/>
      <c r="AB141" s="290"/>
      <c r="AC141" s="64"/>
      <c r="AD141" s="64"/>
      <c r="AE141" s="294">
        <f>IF($BI$3="計画",AN136,AL136)</f>
        <v>128</v>
      </c>
      <c r="AF141" s="289"/>
      <c r="AG141" s="289"/>
      <c r="AH141" s="289"/>
      <c r="AI141" s="161" t="s">
        <v>166</v>
      </c>
      <c r="AJ141" s="289">
        <f>IF($BI$3="計画",$BE$5,$BI$5)</f>
        <v>40</v>
      </c>
      <c r="AK141" s="289"/>
      <c r="AL141" s="289"/>
      <c r="AM141" s="289"/>
      <c r="AN141" s="161" t="s">
        <v>167</v>
      </c>
      <c r="AO141" s="290">
        <f>ROUNDDOWN(AE141/AJ141,1)</f>
        <v>3.2</v>
      </c>
      <c r="AP141" s="290"/>
      <c r="AQ141" s="290"/>
      <c r="AR141" s="290"/>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2:66" ht="20.25" customHeight="1" x14ac:dyDescent="0.4">
      <c r="B142" s="64"/>
      <c r="C142" s="64"/>
      <c r="D142" s="64"/>
      <c r="E142" s="64"/>
      <c r="F142" s="64"/>
      <c r="G142" s="64"/>
      <c r="H142" s="64"/>
      <c r="I142" s="64"/>
      <c r="J142" s="64"/>
      <c r="K142" s="64"/>
      <c r="L142" s="64"/>
      <c r="M142" s="64"/>
      <c r="N142" s="64"/>
      <c r="O142" s="155"/>
      <c r="P142" s="155"/>
      <c r="Q142" s="155"/>
      <c r="R142" s="155"/>
      <c r="S142" s="155"/>
      <c r="T142" s="155"/>
      <c r="U142" s="155"/>
      <c r="V142" s="155"/>
      <c r="W142" s="155"/>
      <c r="X142" s="156"/>
      <c r="Y142" s="155" t="s">
        <v>168</v>
      </c>
      <c r="Z142" s="155"/>
      <c r="AA142" s="155"/>
      <c r="AB142" s="155"/>
      <c r="AC142" s="64"/>
      <c r="AD142" s="64"/>
      <c r="AE142" s="155"/>
      <c r="AF142" s="155"/>
      <c r="AG142" s="155"/>
      <c r="AH142" s="155"/>
      <c r="AI142" s="155"/>
      <c r="AJ142" s="155"/>
      <c r="AK142" s="155"/>
      <c r="AL142" s="155"/>
      <c r="AM142" s="155"/>
      <c r="AN142" s="156"/>
      <c r="AO142" s="155" t="s">
        <v>168</v>
      </c>
      <c r="AP142" s="155"/>
      <c r="AQ142" s="155"/>
      <c r="AR142" s="155"/>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2:66" ht="20.25" customHeight="1" x14ac:dyDescent="0.4">
      <c r="B143" s="64"/>
      <c r="C143" s="64"/>
      <c r="D143" s="64"/>
      <c r="E143" s="64"/>
      <c r="F143" s="64"/>
      <c r="G143" s="64"/>
      <c r="H143" s="64"/>
      <c r="I143" s="64"/>
      <c r="J143" s="64"/>
      <c r="K143" s="64"/>
      <c r="L143" s="64"/>
      <c r="M143" s="64"/>
      <c r="N143" s="64"/>
      <c r="O143" s="155" t="s">
        <v>233</v>
      </c>
      <c r="P143" s="155"/>
      <c r="Q143" s="155"/>
      <c r="R143" s="155"/>
      <c r="S143" s="155"/>
      <c r="T143" s="155"/>
      <c r="U143" s="155"/>
      <c r="V143" s="155"/>
      <c r="W143" s="155"/>
      <c r="X143" s="156"/>
      <c r="Y143" s="155"/>
      <c r="Z143" s="155"/>
      <c r="AA143" s="155"/>
      <c r="AB143" s="155"/>
      <c r="AC143" s="64"/>
      <c r="AD143" s="64"/>
      <c r="AE143" s="155" t="s">
        <v>234</v>
      </c>
      <c r="AF143" s="155"/>
      <c r="AG143" s="155"/>
      <c r="AH143" s="155"/>
      <c r="AI143" s="155"/>
      <c r="AJ143" s="155"/>
      <c r="AK143" s="155"/>
      <c r="AL143" s="155"/>
      <c r="AM143" s="155"/>
      <c r="AN143" s="156"/>
      <c r="AO143" s="155"/>
      <c r="AP143" s="155"/>
      <c r="AQ143" s="155"/>
      <c r="AR143" s="155"/>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2:66" ht="20.25" customHeight="1" x14ac:dyDescent="0.4">
      <c r="B144" s="64"/>
      <c r="C144" s="64"/>
      <c r="D144" s="64"/>
      <c r="E144" s="64"/>
      <c r="F144" s="64"/>
      <c r="G144" s="64"/>
      <c r="H144" s="64"/>
      <c r="I144" s="64"/>
      <c r="J144" s="64"/>
      <c r="K144" s="64"/>
      <c r="L144" s="64"/>
      <c r="M144" s="64"/>
      <c r="N144" s="64"/>
      <c r="O144" s="155" t="s">
        <v>155</v>
      </c>
      <c r="P144" s="155"/>
      <c r="Q144" s="155"/>
      <c r="R144" s="155"/>
      <c r="S144" s="155"/>
      <c r="T144" s="155"/>
      <c r="U144" s="155"/>
      <c r="V144" s="155"/>
      <c r="W144" s="155"/>
      <c r="X144" s="156"/>
      <c r="Y144" s="232"/>
      <c r="Z144" s="232"/>
      <c r="AA144" s="232"/>
      <c r="AB144" s="232"/>
      <c r="AC144" s="64"/>
      <c r="AD144" s="64"/>
      <c r="AE144" s="155" t="s">
        <v>155</v>
      </c>
      <c r="AF144" s="155"/>
      <c r="AG144" s="155"/>
      <c r="AH144" s="155"/>
      <c r="AI144" s="155"/>
      <c r="AJ144" s="155"/>
      <c r="AK144" s="155"/>
      <c r="AL144" s="155"/>
      <c r="AM144" s="155"/>
      <c r="AN144" s="156"/>
      <c r="AO144" s="232"/>
      <c r="AP144" s="232"/>
      <c r="AQ144" s="232"/>
      <c r="AR144" s="232"/>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row>
    <row r="145" spans="2:66" ht="20.25" customHeight="1" x14ac:dyDescent="0.4">
      <c r="B145" s="64"/>
      <c r="C145" s="64"/>
      <c r="D145" s="64"/>
      <c r="E145" s="64"/>
      <c r="F145" s="64"/>
      <c r="G145" s="64"/>
      <c r="H145" s="64"/>
      <c r="I145" s="64"/>
      <c r="J145" s="64"/>
      <c r="K145" s="64"/>
      <c r="L145" s="64"/>
      <c r="M145" s="64"/>
      <c r="N145" s="64"/>
      <c r="O145" s="158" t="s">
        <v>169</v>
      </c>
      <c r="P145" s="158"/>
      <c r="Q145" s="158"/>
      <c r="R145" s="158"/>
      <c r="S145" s="158"/>
      <c r="T145" s="155" t="s">
        <v>170</v>
      </c>
      <c r="U145" s="158"/>
      <c r="V145" s="158"/>
      <c r="W145" s="158"/>
      <c r="X145" s="158"/>
      <c r="Y145" s="288" t="s">
        <v>159</v>
      </c>
      <c r="Z145" s="288"/>
      <c r="AA145" s="288"/>
      <c r="AB145" s="288"/>
      <c r="AC145" s="64"/>
      <c r="AD145" s="64"/>
      <c r="AE145" s="158" t="s">
        <v>169</v>
      </c>
      <c r="AF145" s="158"/>
      <c r="AG145" s="158"/>
      <c r="AH145" s="158"/>
      <c r="AI145" s="158"/>
      <c r="AJ145" s="155" t="s">
        <v>170</v>
      </c>
      <c r="AK145" s="158"/>
      <c r="AL145" s="158"/>
      <c r="AM145" s="158"/>
      <c r="AN145" s="158"/>
      <c r="AO145" s="288" t="s">
        <v>159</v>
      </c>
      <c r="AP145" s="288"/>
      <c r="AQ145" s="288"/>
      <c r="AR145" s="288"/>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row>
    <row r="146" spans="2:66" ht="20.25" customHeight="1" x14ac:dyDescent="0.4">
      <c r="B146" s="64"/>
      <c r="C146" s="64"/>
      <c r="D146" s="64"/>
      <c r="E146" s="64"/>
      <c r="F146" s="64"/>
      <c r="G146" s="64"/>
      <c r="H146" s="64"/>
      <c r="I146" s="64"/>
      <c r="J146" s="64"/>
      <c r="K146" s="64"/>
      <c r="L146" s="64"/>
      <c r="M146" s="64"/>
      <c r="N146" s="64"/>
      <c r="O146" s="289">
        <f>AA136</f>
        <v>3</v>
      </c>
      <c r="P146" s="289"/>
      <c r="Q146" s="289"/>
      <c r="R146" s="289"/>
      <c r="S146" s="161" t="s">
        <v>173</v>
      </c>
      <c r="T146" s="290">
        <f>Y141</f>
        <v>0.5</v>
      </c>
      <c r="U146" s="290"/>
      <c r="V146" s="290"/>
      <c r="W146" s="290"/>
      <c r="X146" s="161" t="s">
        <v>167</v>
      </c>
      <c r="Y146" s="291">
        <f>ROUNDDOWN(O146+T146,1)</f>
        <v>3.5</v>
      </c>
      <c r="Z146" s="291"/>
      <c r="AA146" s="291"/>
      <c r="AB146" s="291"/>
      <c r="AC146" s="164"/>
      <c r="AD146" s="164"/>
      <c r="AE146" s="292">
        <f>AQ136</f>
        <v>16</v>
      </c>
      <c r="AF146" s="292"/>
      <c r="AG146" s="292"/>
      <c r="AH146" s="292"/>
      <c r="AI146" s="146" t="s">
        <v>173</v>
      </c>
      <c r="AJ146" s="293">
        <f>AO141</f>
        <v>3.2</v>
      </c>
      <c r="AK146" s="293"/>
      <c r="AL146" s="293"/>
      <c r="AM146" s="293"/>
      <c r="AN146" s="146" t="s">
        <v>167</v>
      </c>
      <c r="AO146" s="291">
        <f>ROUNDDOWN(AE146+AJ146,1)</f>
        <v>19.2</v>
      </c>
      <c r="AP146" s="291"/>
      <c r="AQ146" s="291"/>
      <c r="AR146" s="291"/>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row>
    <row r="147" spans="2:66" ht="20.25" customHeight="1" x14ac:dyDescent="0.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row>
    <row r="148" spans="2:66" ht="20.25" customHeight="1" x14ac:dyDescent="0.4"/>
    <row r="149" spans="2:66" ht="20.25" customHeight="1" x14ac:dyDescent="0.4"/>
    <row r="150" spans="2:66" ht="20.25" customHeight="1" x14ac:dyDescent="0.4"/>
    <row r="151" spans="2:66" ht="20.25" customHeight="1" x14ac:dyDescent="0.4"/>
    <row r="152" spans="2:66" ht="20.25" customHeight="1" x14ac:dyDescent="0.4"/>
    <row r="153" spans="2:66" ht="20.25" customHeight="1" x14ac:dyDescent="0.4"/>
    <row r="154" spans="2:66" ht="20.25" customHeight="1" x14ac:dyDescent="0.4"/>
    <row r="155" spans="2:66" ht="20.25" customHeight="1" x14ac:dyDescent="0.4"/>
    <row r="156" spans="2:66" ht="20.25" customHeight="1" x14ac:dyDescent="0.4"/>
    <row r="157" spans="2:66" ht="20.25" customHeight="1" x14ac:dyDescent="0.4"/>
    <row r="158" spans="2:66" ht="20.25" customHeight="1" x14ac:dyDescent="0.4"/>
    <row r="159" spans="2:66" ht="20.25" customHeight="1" x14ac:dyDescent="0.4"/>
    <row r="160" spans="2:6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8"/>
      <c r="B193" s="8"/>
      <c r="C193" s="8"/>
      <c r="D193" s="8"/>
      <c r="E193" s="8"/>
      <c r="F193" s="8"/>
      <c r="G193" s="9"/>
      <c r="H193" s="9"/>
      <c r="I193" s="9"/>
      <c r="J193" s="9"/>
      <c r="K193" s="9"/>
      <c r="L193" s="9"/>
      <c r="M193" s="9"/>
      <c r="N193" s="9"/>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7"/>
      <c r="BE193" s="7"/>
      <c r="BF193" s="7"/>
      <c r="BG193" s="7"/>
      <c r="BH193" s="7"/>
      <c r="BI193" s="7"/>
      <c r="BJ193" s="7"/>
      <c r="BK193" s="7"/>
    </row>
    <row r="194" spans="1:63" x14ac:dyDescent="0.4">
      <c r="A194" s="8"/>
      <c r="B194" s="8"/>
      <c r="C194" s="8"/>
      <c r="D194" s="8"/>
      <c r="E194" s="8"/>
      <c r="F194" s="8"/>
      <c r="G194" s="9"/>
      <c r="H194" s="9"/>
      <c r="I194" s="9"/>
      <c r="J194" s="9"/>
      <c r="K194" s="9"/>
      <c r="L194" s="9"/>
      <c r="M194" s="9"/>
      <c r="N194" s="9"/>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7"/>
      <c r="BE194" s="7"/>
      <c r="BF194" s="7"/>
      <c r="BG194" s="7"/>
      <c r="BH194" s="7"/>
      <c r="BI194" s="7"/>
      <c r="BJ194" s="7"/>
      <c r="BK194" s="7"/>
    </row>
    <row r="195" spans="1:63" x14ac:dyDescent="0.4">
      <c r="A195" s="8"/>
      <c r="B195" s="8"/>
      <c r="C195" s="8"/>
      <c r="D195" s="8"/>
      <c r="E195" s="8"/>
      <c r="F195" s="8"/>
      <c r="G195" s="11"/>
      <c r="H195" s="11"/>
      <c r="I195" s="11"/>
      <c r="J195" s="11"/>
      <c r="K195" s="11"/>
      <c r="L195" s="11"/>
      <c r="M195" s="11"/>
      <c r="N195" s="11"/>
      <c r="O195" s="9"/>
      <c r="P195" s="9"/>
      <c r="Q195" s="8"/>
      <c r="R195" s="8"/>
      <c r="S195" s="8"/>
      <c r="T195" s="8"/>
      <c r="U195" s="8"/>
      <c r="V195" s="8"/>
    </row>
    <row r="196" spans="1:63" x14ac:dyDescent="0.4">
      <c r="A196" s="8"/>
      <c r="B196" s="8"/>
      <c r="C196" s="8"/>
      <c r="D196" s="8"/>
      <c r="E196" s="8"/>
      <c r="F196" s="8"/>
      <c r="G196" s="11"/>
      <c r="H196" s="11"/>
      <c r="I196" s="11"/>
      <c r="J196" s="11"/>
      <c r="K196" s="11"/>
      <c r="L196" s="11"/>
      <c r="M196" s="11"/>
      <c r="N196" s="11"/>
      <c r="O196" s="9"/>
      <c r="P196" s="9"/>
      <c r="Q196" s="8"/>
      <c r="R196" s="8"/>
      <c r="S196" s="8"/>
      <c r="T196" s="8"/>
      <c r="U196" s="8"/>
      <c r="V196" s="8"/>
    </row>
    <row r="197" spans="1:63" x14ac:dyDescent="0.4">
      <c r="G197" s="2"/>
      <c r="H197" s="2"/>
      <c r="I197" s="2"/>
      <c r="J197" s="2"/>
      <c r="K197" s="2"/>
      <c r="L197" s="2"/>
      <c r="M197" s="2"/>
      <c r="N197" s="2"/>
    </row>
    <row r="198" spans="1:63" x14ac:dyDescent="0.4">
      <c r="G198" s="2"/>
      <c r="H198" s="2"/>
      <c r="I198" s="2"/>
      <c r="J198" s="2"/>
      <c r="K198" s="2"/>
      <c r="L198" s="2"/>
      <c r="M198" s="2"/>
      <c r="N198" s="2"/>
    </row>
    <row r="199" spans="1:63" x14ac:dyDescent="0.4">
      <c r="G199" s="2"/>
      <c r="H199" s="2"/>
      <c r="I199" s="2"/>
      <c r="J199" s="2"/>
      <c r="K199" s="2"/>
      <c r="L199" s="2"/>
      <c r="M199" s="2"/>
      <c r="N199" s="2"/>
    </row>
    <row r="200" spans="1:63" x14ac:dyDescent="0.4">
      <c r="G200" s="2"/>
      <c r="H200" s="2"/>
      <c r="I200" s="2"/>
      <c r="J200" s="2"/>
      <c r="K200" s="2"/>
      <c r="L200" s="2"/>
      <c r="M200" s="2"/>
      <c r="N200" s="2"/>
    </row>
  </sheetData>
  <sheetProtection insertRows="0" deleteRows="0"/>
  <mergeCells count="901">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40" priority="65">
      <formula>OR(#REF!=$B20,#REF!=$B20)</formula>
    </cfRule>
  </conditionalFormatting>
  <conditionalFormatting sqref="AA140:AD140 AS140:BE140">
    <cfRule type="expression" dxfId="239" priority="66">
      <formula>OR(#REF!=$B127,#REF!=$B127)</formula>
    </cfRule>
  </conditionalFormatting>
  <conditionalFormatting sqref="AD135 AA135 AS135:BE135">
    <cfRule type="expression" dxfId="238" priority="67">
      <formula>OR(#REF!=$B127,#REF!=$B127)</formula>
    </cfRule>
  </conditionalFormatting>
  <conditionalFormatting sqref="AD130 AA130:AB130 AA139:AD139 AS139:BE139 AS130:BE130">
    <cfRule type="expression" dxfId="237" priority="68">
      <formula>OR(#REF!=$B128,#REF!=$B128)</formula>
    </cfRule>
  </conditionalFormatting>
  <conditionalFormatting sqref="AQ131:AR131 AQ136 AQ133:AQ134 AQ137:AR138 AQ129:AR129">
    <cfRule type="expression" dxfId="236" priority="61">
      <formula>OR(#REF!=$B128,#REF!=$B128)</formula>
    </cfRule>
  </conditionalFormatting>
  <conditionalFormatting sqref="AQ140:AR140">
    <cfRule type="expression" dxfId="235" priority="62">
      <formula>OR(#REF!=$B127,#REF!=$B127)</formula>
    </cfRule>
  </conditionalFormatting>
  <conditionalFormatting sqref="AQ135">
    <cfRule type="expression" dxfId="234" priority="63">
      <formula>OR(#REF!=$B127,#REF!=$B127)</formula>
    </cfRule>
  </conditionalFormatting>
  <conditionalFormatting sqref="AQ130:AR130 AQ139:AR139">
    <cfRule type="expression" dxfId="233" priority="64">
      <formula>OR(#REF!=$B128,#REF!=$B128)</formula>
    </cfRule>
  </conditionalFormatting>
  <conditionalFormatting sqref="AA24:BE24">
    <cfRule type="expression" dxfId="232" priority="40">
      <formula>OR(#REF!=$B23,#REF!=$B23)</formula>
    </cfRule>
  </conditionalFormatting>
  <conditionalFormatting sqref="AA27:BE27">
    <cfRule type="expression" dxfId="231" priority="39">
      <formula>OR(#REF!=$B26,#REF!=$B26)</formula>
    </cfRule>
  </conditionalFormatting>
  <conditionalFormatting sqref="AA30:BE30">
    <cfRule type="expression" dxfId="230" priority="38">
      <formula>OR(#REF!=$B29,#REF!=$B29)</formula>
    </cfRule>
  </conditionalFormatting>
  <conditionalFormatting sqref="AA33:BE33">
    <cfRule type="expression" dxfId="229" priority="37">
      <formula>OR(#REF!=$B32,#REF!=$B32)</formula>
    </cfRule>
  </conditionalFormatting>
  <conditionalFormatting sqref="AA36:BE36">
    <cfRule type="expression" dxfId="228" priority="36">
      <formula>OR(#REF!=$B35,#REF!=$B35)</formula>
    </cfRule>
  </conditionalFormatting>
  <conditionalFormatting sqref="AA39:AG39 BC39:BE39">
    <cfRule type="expression" dxfId="227" priority="35">
      <formula>OR(#REF!=$B38,#REF!=$B38)</formula>
    </cfRule>
  </conditionalFormatting>
  <conditionalFormatting sqref="AA42:BE42">
    <cfRule type="expression" dxfId="226" priority="34">
      <formula>OR(#REF!=$B41,#REF!=$B41)</formula>
    </cfRule>
  </conditionalFormatting>
  <conditionalFormatting sqref="AA45:BE45">
    <cfRule type="expression" dxfId="225" priority="33">
      <formula>OR(#REF!=$B44,#REF!=$B44)</formula>
    </cfRule>
  </conditionalFormatting>
  <conditionalFormatting sqref="AA48:BE48">
    <cfRule type="expression" dxfId="224" priority="32">
      <formula>OR(#REF!=$B47,#REF!=$B47)</formula>
    </cfRule>
  </conditionalFormatting>
  <conditionalFormatting sqref="AA51:BE51">
    <cfRule type="expression" dxfId="223" priority="31">
      <formula>OR(#REF!=$B50,#REF!=$B50)</formula>
    </cfRule>
  </conditionalFormatting>
  <conditionalFormatting sqref="AA54:BE54">
    <cfRule type="expression" dxfId="222" priority="30">
      <formula>OR(#REF!=$B53,#REF!=$B53)</formula>
    </cfRule>
  </conditionalFormatting>
  <conditionalFormatting sqref="AA57:BE57">
    <cfRule type="expression" dxfId="221" priority="29">
      <formula>OR(#REF!=$B56,#REF!=$B56)</formula>
    </cfRule>
  </conditionalFormatting>
  <conditionalFormatting sqref="AA60:BE60">
    <cfRule type="expression" dxfId="220" priority="28">
      <formula>OR(#REF!=$B59,#REF!=$B59)</formula>
    </cfRule>
  </conditionalFormatting>
  <conditionalFormatting sqref="AA63:BE63">
    <cfRule type="expression" dxfId="219" priority="27">
      <formula>OR(#REF!=$B62,#REF!=$B62)</formula>
    </cfRule>
  </conditionalFormatting>
  <conditionalFormatting sqref="AA66:BE66">
    <cfRule type="expression" dxfId="218" priority="26">
      <formula>OR(#REF!=$B65,#REF!=$B65)</formula>
    </cfRule>
  </conditionalFormatting>
  <conditionalFormatting sqref="AA69:BE69">
    <cfRule type="expression" dxfId="217" priority="25">
      <formula>OR(#REF!=$B68,#REF!=$B68)</formula>
    </cfRule>
  </conditionalFormatting>
  <conditionalFormatting sqref="AA72:BE72">
    <cfRule type="expression" dxfId="216" priority="24">
      <formula>OR(#REF!=$B71,#REF!=$B71)</formula>
    </cfRule>
  </conditionalFormatting>
  <conditionalFormatting sqref="AA75:BE75">
    <cfRule type="expression" dxfId="215" priority="23">
      <formula>OR(#REF!=$B74,#REF!=$B74)</formula>
    </cfRule>
  </conditionalFormatting>
  <conditionalFormatting sqref="AA78:BE78">
    <cfRule type="expression" dxfId="214" priority="22">
      <formula>OR(#REF!=$B77,#REF!=$B77)</formula>
    </cfRule>
  </conditionalFormatting>
  <conditionalFormatting sqref="AA81:BE81">
    <cfRule type="expression" dxfId="213" priority="21">
      <formula>OR(#REF!=$B80,#REF!=$B80)</formula>
    </cfRule>
  </conditionalFormatting>
  <conditionalFormatting sqref="AA84:BE84">
    <cfRule type="expression" dxfId="212" priority="20">
      <formula>OR(#REF!=$B83,#REF!=$B83)</formula>
    </cfRule>
  </conditionalFormatting>
  <conditionalFormatting sqref="AA87:BE87">
    <cfRule type="expression" dxfId="211" priority="19">
      <formula>OR(#REF!=$B86,#REF!=$B86)</formula>
    </cfRule>
  </conditionalFormatting>
  <conditionalFormatting sqref="AA90:BE90">
    <cfRule type="expression" dxfId="210" priority="18">
      <formula>OR(#REF!=$B89,#REF!=$B89)</formula>
    </cfRule>
  </conditionalFormatting>
  <conditionalFormatting sqref="AA93:BE93">
    <cfRule type="expression" dxfId="209" priority="17">
      <formula>OR(#REF!=$B92,#REF!=$B92)</formula>
    </cfRule>
  </conditionalFormatting>
  <conditionalFormatting sqref="AA96:BE96">
    <cfRule type="expression" dxfId="208" priority="16">
      <formula>OR(#REF!=$B95,#REF!=$B95)</formula>
    </cfRule>
  </conditionalFormatting>
  <conditionalFormatting sqref="AA99:BE99">
    <cfRule type="expression" dxfId="207" priority="15">
      <formula>OR(#REF!=$B98,#REF!=$B98)</formula>
    </cfRule>
  </conditionalFormatting>
  <conditionalFormatting sqref="AA102:BE102">
    <cfRule type="expression" dxfId="206" priority="14">
      <formula>OR(#REF!=$B101,#REF!=$B101)</formula>
    </cfRule>
  </conditionalFormatting>
  <conditionalFormatting sqref="AA105:BE105">
    <cfRule type="expression" dxfId="205" priority="13">
      <formula>OR(#REF!=$B104,#REF!=$B104)</formula>
    </cfRule>
  </conditionalFormatting>
  <conditionalFormatting sqref="AA108:BE108">
    <cfRule type="expression" dxfId="204" priority="12">
      <formula>OR(#REF!=$B107,#REF!=$B107)</formula>
    </cfRule>
  </conditionalFormatting>
  <conditionalFormatting sqref="AA111:BE111">
    <cfRule type="expression" dxfId="203" priority="11">
      <formula>OR(#REF!=$B110,#REF!=$B110)</formula>
    </cfRule>
  </conditionalFormatting>
  <conditionalFormatting sqref="AA114:BE114">
    <cfRule type="expression" dxfId="202" priority="10">
      <formula>OR(#REF!=$B113,#REF!=$B113)</formula>
    </cfRule>
  </conditionalFormatting>
  <conditionalFormatting sqref="AA117:BE117">
    <cfRule type="expression" dxfId="201" priority="9">
      <formula>OR(#REF!=$B116,#REF!=$B116)</formula>
    </cfRule>
  </conditionalFormatting>
  <conditionalFormatting sqref="AA120:BE120">
    <cfRule type="expression" dxfId="200" priority="8">
      <formula>OR(#REF!=$B119,#REF!=$B119)</formula>
    </cfRule>
  </conditionalFormatting>
  <conditionalFormatting sqref="AA123:BE123">
    <cfRule type="expression" dxfId="199" priority="7">
      <formula>OR(#REF!=$B122,#REF!=$B122)</formula>
    </cfRule>
  </conditionalFormatting>
  <conditionalFormatting sqref="AA126:BE126">
    <cfRule type="expression" dxfId="198" priority="6">
      <formula>OR(#REF!=$B125,#REF!=$B125)</formula>
    </cfRule>
  </conditionalFormatting>
  <conditionalFormatting sqref="AH39:AN39">
    <cfRule type="expression" dxfId="197" priority="5">
      <formula>OR(#REF!=$B38,#REF!=$B38)</formula>
    </cfRule>
  </conditionalFormatting>
  <conditionalFormatting sqref="AO39:AU39">
    <cfRule type="expression" dxfId="196" priority="4">
      <formula>OR(#REF!=$B38,#REF!=$B38)</formula>
    </cfRule>
  </conditionalFormatting>
  <conditionalFormatting sqref="AV39:BB39">
    <cfRule type="expression" dxfId="195" priority="3">
      <formula>OR(#REF!=$B38,#REF!=$B38)</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A1:AK319"/>
  <sheetViews>
    <sheetView topLeftCell="A42" workbookViewId="0">
      <selection activeCell="I1" sqref="I1"/>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37" x14ac:dyDescent="0.4">
      <c r="A1" s="173"/>
      <c r="B1" s="174" t="s">
        <v>33</v>
      </c>
      <c r="C1" s="175"/>
      <c r="D1" s="175"/>
      <c r="E1" s="173"/>
      <c r="F1" s="173"/>
      <c r="G1" s="173"/>
      <c r="H1" s="173"/>
      <c r="I1" s="175"/>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row>
    <row r="2" spans="1:37" x14ac:dyDescent="0.4">
      <c r="A2" s="173"/>
      <c r="B2" s="176" t="s">
        <v>34</v>
      </c>
      <c r="C2" s="175"/>
      <c r="D2" s="175"/>
      <c r="E2" s="177" t="s">
        <v>238</v>
      </c>
      <c r="F2" s="178"/>
      <c r="G2" s="178"/>
      <c r="H2" s="178"/>
      <c r="I2" s="179" t="s">
        <v>239</v>
      </c>
      <c r="J2" s="178"/>
      <c r="K2" s="178"/>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spans="1:37" x14ac:dyDescent="0.4">
      <c r="A3" s="173"/>
      <c r="B3" s="176"/>
      <c r="C3" s="175"/>
      <c r="D3" s="175"/>
      <c r="E3" s="407" t="s">
        <v>35</v>
      </c>
      <c r="F3" s="407"/>
      <c r="G3" s="407"/>
      <c r="H3" s="407"/>
      <c r="I3" s="407"/>
      <c r="J3" s="407"/>
      <c r="K3" s="407"/>
      <c r="L3" s="173"/>
      <c r="M3" s="407" t="s">
        <v>130</v>
      </c>
      <c r="N3" s="407"/>
      <c r="O3" s="407"/>
      <c r="P3" s="173"/>
      <c r="Q3" s="407" t="s">
        <v>131</v>
      </c>
      <c r="R3" s="407"/>
      <c r="S3" s="407"/>
      <c r="T3" s="407"/>
      <c r="U3" s="407"/>
      <c r="V3" s="407"/>
      <c r="W3" s="407"/>
      <c r="X3" s="173"/>
      <c r="Y3" s="180" t="s">
        <v>128</v>
      </c>
      <c r="Z3" s="173"/>
      <c r="AA3" s="173"/>
      <c r="AB3" s="173"/>
      <c r="AC3" s="173"/>
      <c r="AD3" s="173"/>
      <c r="AE3" s="173"/>
      <c r="AF3" s="173"/>
      <c r="AG3" s="173"/>
      <c r="AH3" s="173"/>
      <c r="AI3" s="173"/>
      <c r="AJ3" s="173"/>
      <c r="AK3" s="173"/>
    </row>
    <row r="4" spans="1:37" x14ac:dyDescent="0.4">
      <c r="A4" s="173"/>
      <c r="B4" s="175" t="s">
        <v>36</v>
      </c>
      <c r="C4" s="175" t="s">
        <v>4</v>
      </c>
      <c r="D4" s="175"/>
      <c r="E4" s="175" t="s">
        <v>37</v>
      </c>
      <c r="F4" s="175"/>
      <c r="G4" s="175" t="s">
        <v>38</v>
      </c>
      <c r="H4" s="173"/>
      <c r="I4" s="175" t="s">
        <v>39</v>
      </c>
      <c r="J4" s="173"/>
      <c r="K4" s="175" t="s">
        <v>35</v>
      </c>
      <c r="L4" s="173"/>
      <c r="M4" s="175" t="s">
        <v>40</v>
      </c>
      <c r="N4" s="173"/>
      <c r="O4" s="175" t="s">
        <v>41</v>
      </c>
      <c r="P4" s="173"/>
      <c r="Q4" s="175" t="s">
        <v>40</v>
      </c>
      <c r="R4" s="173"/>
      <c r="S4" s="175" t="s">
        <v>41</v>
      </c>
      <c r="T4" s="173"/>
      <c r="U4" s="175" t="s">
        <v>39</v>
      </c>
      <c r="V4" s="173"/>
      <c r="W4" s="175" t="s">
        <v>35</v>
      </c>
      <c r="X4" s="173"/>
      <c r="Y4" s="181" t="s">
        <v>85</v>
      </c>
      <c r="Z4" s="173"/>
      <c r="AA4" s="173"/>
      <c r="AB4" s="173"/>
      <c r="AC4" s="173"/>
      <c r="AD4" s="173"/>
      <c r="AE4" s="173"/>
      <c r="AF4" s="173"/>
      <c r="AG4" s="173"/>
      <c r="AH4" s="173"/>
      <c r="AI4" s="173"/>
      <c r="AJ4" s="173"/>
      <c r="AK4" s="173"/>
    </row>
    <row r="5" spans="1:37" x14ac:dyDescent="0.4">
      <c r="A5" s="173"/>
      <c r="B5" s="182" t="s">
        <v>42</v>
      </c>
      <c r="C5" s="183" t="s">
        <v>43</v>
      </c>
      <c r="D5" s="175" t="s">
        <v>16</v>
      </c>
      <c r="E5" s="184" t="s">
        <v>44</v>
      </c>
      <c r="F5" s="175" t="s">
        <v>17</v>
      </c>
      <c r="G5" s="184" t="s">
        <v>44</v>
      </c>
      <c r="H5" s="185" t="s">
        <v>45</v>
      </c>
      <c r="I5" s="184" t="s">
        <v>44</v>
      </c>
      <c r="J5" s="173" t="s">
        <v>2</v>
      </c>
      <c r="K5" s="186" t="s">
        <v>44</v>
      </c>
      <c r="L5" s="173"/>
      <c r="M5" s="187" t="s">
        <v>44</v>
      </c>
      <c r="N5" s="175" t="s">
        <v>17</v>
      </c>
      <c r="O5" s="187" t="s">
        <v>44</v>
      </c>
      <c r="P5" s="173"/>
      <c r="Q5" s="186" t="s">
        <v>44</v>
      </c>
      <c r="R5" s="175" t="s">
        <v>17</v>
      </c>
      <c r="S5" s="186" t="s">
        <v>44</v>
      </c>
      <c r="T5" s="185" t="s">
        <v>45</v>
      </c>
      <c r="U5" s="184" t="s">
        <v>44</v>
      </c>
      <c r="V5" s="173" t="s">
        <v>2</v>
      </c>
      <c r="W5" s="188" t="s">
        <v>44</v>
      </c>
      <c r="X5" s="173"/>
      <c r="Y5" s="188" t="s">
        <v>44</v>
      </c>
      <c r="Z5" s="173"/>
      <c r="AA5" s="173"/>
      <c r="AB5" s="173"/>
      <c r="AC5" s="173"/>
      <c r="AD5" s="173"/>
      <c r="AE5" s="173"/>
      <c r="AF5" s="173"/>
      <c r="AG5" s="173"/>
      <c r="AH5" s="173"/>
      <c r="AI5" s="173"/>
      <c r="AJ5" s="173"/>
      <c r="AK5" s="173"/>
    </row>
    <row r="6" spans="1:37" x14ac:dyDescent="0.4">
      <c r="A6" s="173"/>
      <c r="B6" s="182" t="s">
        <v>46</v>
      </c>
      <c r="C6" s="183" t="s">
        <v>47</v>
      </c>
      <c r="D6" s="175" t="s">
        <v>16</v>
      </c>
      <c r="E6" s="184" t="s">
        <v>44</v>
      </c>
      <c r="F6" s="175" t="s">
        <v>17</v>
      </c>
      <c r="G6" s="184" t="s">
        <v>44</v>
      </c>
      <c r="H6" s="185" t="s">
        <v>45</v>
      </c>
      <c r="I6" s="184" t="s">
        <v>44</v>
      </c>
      <c r="J6" s="173" t="s">
        <v>2</v>
      </c>
      <c r="K6" s="186" t="s">
        <v>44</v>
      </c>
      <c r="L6" s="173"/>
      <c r="M6" s="187" t="s">
        <v>44</v>
      </c>
      <c r="N6" s="175" t="s">
        <v>17</v>
      </c>
      <c r="O6" s="187" t="s">
        <v>44</v>
      </c>
      <c r="P6" s="173"/>
      <c r="Q6" s="186" t="s">
        <v>44</v>
      </c>
      <c r="R6" s="175" t="s">
        <v>17</v>
      </c>
      <c r="S6" s="186" t="s">
        <v>44</v>
      </c>
      <c r="T6" s="185" t="s">
        <v>45</v>
      </c>
      <c r="U6" s="184" t="s">
        <v>44</v>
      </c>
      <c r="V6" s="173" t="s">
        <v>2</v>
      </c>
      <c r="W6" s="188" t="s">
        <v>44</v>
      </c>
      <c r="X6" s="173"/>
      <c r="Y6" s="188" t="s">
        <v>44</v>
      </c>
      <c r="Z6" s="173"/>
      <c r="AA6" s="173"/>
      <c r="AB6" s="173"/>
      <c r="AC6" s="173"/>
      <c r="AD6" s="173"/>
      <c r="AE6" s="173"/>
      <c r="AF6" s="173"/>
      <c r="AG6" s="173"/>
      <c r="AH6" s="173"/>
      <c r="AI6" s="173"/>
      <c r="AJ6" s="173"/>
      <c r="AK6" s="173"/>
    </row>
    <row r="7" spans="1:37" x14ac:dyDescent="0.4">
      <c r="A7" s="173"/>
      <c r="B7" s="182" t="s">
        <v>48</v>
      </c>
      <c r="C7" s="183" t="s">
        <v>49</v>
      </c>
      <c r="D7" s="175" t="s">
        <v>16</v>
      </c>
      <c r="E7" s="184" t="s">
        <v>44</v>
      </c>
      <c r="F7" s="175" t="s">
        <v>17</v>
      </c>
      <c r="G7" s="184" t="s">
        <v>44</v>
      </c>
      <c r="H7" s="185" t="s">
        <v>45</v>
      </c>
      <c r="I7" s="184" t="s">
        <v>44</v>
      </c>
      <c r="J7" s="173" t="s">
        <v>2</v>
      </c>
      <c r="K7" s="186" t="s">
        <v>44</v>
      </c>
      <c r="L7" s="173"/>
      <c r="M7" s="187" t="s">
        <v>44</v>
      </c>
      <c r="N7" s="175" t="s">
        <v>17</v>
      </c>
      <c r="O7" s="187" t="s">
        <v>44</v>
      </c>
      <c r="P7" s="173"/>
      <c r="Q7" s="186" t="s">
        <v>44</v>
      </c>
      <c r="R7" s="175" t="s">
        <v>17</v>
      </c>
      <c r="S7" s="186" t="s">
        <v>44</v>
      </c>
      <c r="T7" s="185" t="s">
        <v>45</v>
      </c>
      <c r="U7" s="184" t="s">
        <v>44</v>
      </c>
      <c r="V7" s="173" t="s">
        <v>2</v>
      </c>
      <c r="W7" s="188" t="s">
        <v>44</v>
      </c>
      <c r="X7" s="173"/>
      <c r="Y7" s="188" t="s">
        <v>44</v>
      </c>
      <c r="Z7" s="173"/>
      <c r="AA7" s="173"/>
      <c r="AB7" s="173"/>
      <c r="AC7" s="173"/>
      <c r="AD7" s="173"/>
      <c r="AE7" s="173"/>
      <c r="AF7" s="173"/>
      <c r="AG7" s="173"/>
      <c r="AH7" s="173"/>
      <c r="AI7" s="173"/>
      <c r="AJ7" s="173"/>
      <c r="AK7" s="173"/>
    </row>
    <row r="8" spans="1:37" x14ac:dyDescent="0.4">
      <c r="A8" s="173"/>
      <c r="B8" s="182"/>
      <c r="C8" s="183" t="s">
        <v>50</v>
      </c>
      <c r="D8" s="175" t="s">
        <v>16</v>
      </c>
      <c r="E8" s="184">
        <v>0.29166666666666669</v>
      </c>
      <c r="F8" s="175" t="s">
        <v>17</v>
      </c>
      <c r="G8" s="184">
        <v>0.66666666666666663</v>
      </c>
      <c r="H8" s="185" t="s">
        <v>45</v>
      </c>
      <c r="I8" s="184">
        <v>4.1666666666666664E-2</v>
      </c>
      <c r="J8" s="173" t="s">
        <v>2</v>
      </c>
      <c r="K8" s="188">
        <f>IF(OR(E8="",G8=""),"",(G8+IF(E8&gt;G8,1,0)-E8-I8)*24)</f>
        <v>7.9999999999999982</v>
      </c>
      <c r="L8" s="173"/>
      <c r="M8" s="187">
        <f>【記載例】特定施設入居者生活介護!$Q$11</f>
        <v>0.375</v>
      </c>
      <c r="N8" s="175" t="s">
        <v>17</v>
      </c>
      <c r="O8" s="187">
        <f>【記載例】特定施設入居者生活介護!$U$11</f>
        <v>0.70833333333333337</v>
      </c>
      <c r="P8" s="173"/>
      <c r="Q8" s="189">
        <f t="shared" ref="Q8:Q21" si="0">IF(E8="","",IF(E8&lt;M8,M8,IF(E8&gt;=O8,"",E8)))</f>
        <v>0.375</v>
      </c>
      <c r="R8" s="175" t="s">
        <v>17</v>
      </c>
      <c r="S8" s="189">
        <f t="shared" ref="S8:S21" si="1">IF(G8="","",IF(G8&gt;E8,IF(G8&lt;O8,G8,O8),O8))</f>
        <v>0.66666666666666663</v>
      </c>
      <c r="T8" s="185" t="s">
        <v>45</v>
      </c>
      <c r="U8" s="184">
        <f>I8</f>
        <v>4.1666666666666664E-2</v>
      </c>
      <c r="V8" s="173" t="s">
        <v>2</v>
      </c>
      <c r="W8" s="188">
        <f>IF(Q8="","",IF((S8+IF(Q8&gt;S8,1,0)-Q8-U8)*24=0,"",(S8+IF(Q8&gt;S8,1,0)-Q8-U8)*24))</f>
        <v>5.9999999999999991</v>
      </c>
      <c r="X8" s="173"/>
      <c r="Y8" s="188">
        <f>IF(W8="",K8,IF(OR(K8-W8=0,K8-W8&lt;0),"",K8-W8))</f>
        <v>1.9999999999999991</v>
      </c>
      <c r="Z8" s="173"/>
      <c r="AA8" s="173"/>
      <c r="AB8" s="173"/>
      <c r="AC8" s="173"/>
      <c r="AD8" s="173"/>
      <c r="AE8" s="173"/>
      <c r="AF8" s="173"/>
      <c r="AG8" s="173"/>
      <c r="AH8" s="173"/>
      <c r="AI8" s="173"/>
      <c r="AJ8" s="173"/>
      <c r="AK8" s="173"/>
    </row>
    <row r="9" spans="1:37" x14ac:dyDescent="0.4">
      <c r="A9" s="173"/>
      <c r="B9" s="182"/>
      <c r="C9" s="183" t="s">
        <v>51</v>
      </c>
      <c r="D9" s="175" t="s">
        <v>16</v>
      </c>
      <c r="E9" s="184">
        <v>0.375</v>
      </c>
      <c r="F9" s="175" t="s">
        <v>17</v>
      </c>
      <c r="G9" s="184">
        <v>0.75</v>
      </c>
      <c r="H9" s="185" t="s">
        <v>45</v>
      </c>
      <c r="I9" s="184">
        <v>4.1666666666666664E-2</v>
      </c>
      <c r="J9" s="173" t="s">
        <v>2</v>
      </c>
      <c r="K9" s="188">
        <f t="shared" ref="K9:K21" si="2">IF(OR(E9="",G9=""),"",(G9+IF(E9&gt;G9,1,0)-E9-I9)*24)</f>
        <v>8</v>
      </c>
      <c r="L9" s="173"/>
      <c r="M9" s="187">
        <f>【記載例】特定施設入居者生活介護!$Q$11</f>
        <v>0.375</v>
      </c>
      <c r="N9" s="175" t="s">
        <v>17</v>
      </c>
      <c r="O9" s="187">
        <f>【記載例】特定施設入居者生活介護!$U$11</f>
        <v>0.70833333333333337</v>
      </c>
      <c r="P9" s="173"/>
      <c r="Q9" s="189">
        <f t="shared" si="0"/>
        <v>0.375</v>
      </c>
      <c r="R9" s="175" t="s">
        <v>17</v>
      </c>
      <c r="S9" s="189">
        <f t="shared" si="1"/>
        <v>0.70833333333333337</v>
      </c>
      <c r="T9" s="185" t="s">
        <v>45</v>
      </c>
      <c r="U9" s="184">
        <f t="shared" ref="U9:U21" si="3">I9</f>
        <v>4.1666666666666664E-2</v>
      </c>
      <c r="V9" s="173" t="s">
        <v>2</v>
      </c>
      <c r="W9" s="188">
        <f t="shared" ref="W9:W21" si="4">IF(Q9="","",IF((S9+IF(Q9&gt;S9,1,0)-Q9-U9)*24=0,"",(S9+IF(Q9&gt;S9,1,0)-Q9-U9)*24))</f>
        <v>7</v>
      </c>
      <c r="X9" s="173"/>
      <c r="Y9" s="188">
        <f t="shared" ref="Y9:Y21" si="5">IF(W9="",K9,IF(OR(K9-W9=0,K9-W9&lt;0),"",K9-W9))</f>
        <v>1</v>
      </c>
      <c r="Z9" s="173"/>
      <c r="AA9" s="173"/>
      <c r="AB9" s="173"/>
      <c r="AC9" s="173"/>
      <c r="AD9" s="173"/>
      <c r="AE9" s="173"/>
      <c r="AF9" s="173"/>
      <c r="AG9" s="173"/>
      <c r="AH9" s="173"/>
      <c r="AI9" s="173"/>
      <c r="AJ9" s="173"/>
      <c r="AK9" s="173"/>
    </row>
    <row r="10" spans="1:37" x14ac:dyDescent="0.4">
      <c r="A10" s="173"/>
      <c r="B10" s="182"/>
      <c r="C10" s="183" t="s">
        <v>52</v>
      </c>
      <c r="D10" s="175" t="s">
        <v>16</v>
      </c>
      <c r="E10" s="184">
        <v>0.41666666666666669</v>
      </c>
      <c r="F10" s="175" t="s">
        <v>17</v>
      </c>
      <c r="G10" s="184">
        <v>0.79166666666666663</v>
      </c>
      <c r="H10" s="185" t="s">
        <v>45</v>
      </c>
      <c r="I10" s="184">
        <v>4.1666666666666699E-2</v>
      </c>
      <c r="J10" s="173" t="s">
        <v>2</v>
      </c>
      <c r="K10" s="188">
        <f t="shared" si="2"/>
        <v>7.9999999999999982</v>
      </c>
      <c r="L10" s="173"/>
      <c r="M10" s="187">
        <f>【記載例】特定施設入居者生活介護!$Q$11</f>
        <v>0.375</v>
      </c>
      <c r="N10" s="175" t="s">
        <v>17</v>
      </c>
      <c r="O10" s="187">
        <f>【記載例】特定施設入居者生活介護!$U$11</f>
        <v>0.70833333333333337</v>
      </c>
      <c r="P10" s="173"/>
      <c r="Q10" s="189">
        <f t="shared" si="0"/>
        <v>0.41666666666666669</v>
      </c>
      <c r="R10" s="175" t="s">
        <v>17</v>
      </c>
      <c r="S10" s="189">
        <f t="shared" si="1"/>
        <v>0.70833333333333337</v>
      </c>
      <c r="T10" s="185" t="s">
        <v>45</v>
      </c>
      <c r="U10" s="184">
        <f t="shared" si="3"/>
        <v>4.1666666666666699E-2</v>
      </c>
      <c r="V10" s="173" t="s">
        <v>2</v>
      </c>
      <c r="W10" s="188">
        <f t="shared" si="4"/>
        <v>6</v>
      </c>
      <c r="X10" s="173"/>
      <c r="Y10" s="188">
        <f t="shared" si="5"/>
        <v>1.9999999999999982</v>
      </c>
      <c r="Z10" s="173"/>
      <c r="AA10" s="173"/>
      <c r="AB10" s="173"/>
      <c r="AC10" s="173"/>
      <c r="AD10" s="173"/>
      <c r="AE10" s="173"/>
      <c r="AF10" s="173"/>
      <c r="AG10" s="173"/>
      <c r="AH10" s="173"/>
      <c r="AI10" s="173"/>
      <c r="AJ10" s="173"/>
      <c r="AK10" s="173"/>
    </row>
    <row r="11" spans="1:37" x14ac:dyDescent="0.4">
      <c r="A11" s="173"/>
      <c r="B11" s="182"/>
      <c r="C11" s="183" t="s">
        <v>53</v>
      </c>
      <c r="D11" s="175" t="s">
        <v>16</v>
      </c>
      <c r="E11" s="184">
        <v>0.5</v>
      </c>
      <c r="F11" s="175" t="s">
        <v>17</v>
      </c>
      <c r="G11" s="184">
        <v>0.875</v>
      </c>
      <c r="H11" s="185" t="s">
        <v>45</v>
      </c>
      <c r="I11" s="184">
        <v>4.1666666666666664E-2</v>
      </c>
      <c r="J11" s="173" t="s">
        <v>2</v>
      </c>
      <c r="K11" s="188">
        <f t="shared" si="2"/>
        <v>8</v>
      </c>
      <c r="L11" s="173"/>
      <c r="M11" s="187">
        <f>【記載例】特定施設入居者生活介護!$Q$11</f>
        <v>0.375</v>
      </c>
      <c r="N11" s="175" t="s">
        <v>17</v>
      </c>
      <c r="O11" s="187">
        <f>【記載例】特定施設入居者生活介護!$U$11</f>
        <v>0.70833333333333337</v>
      </c>
      <c r="P11" s="173"/>
      <c r="Q11" s="189">
        <f t="shared" si="0"/>
        <v>0.5</v>
      </c>
      <c r="R11" s="175" t="s">
        <v>17</v>
      </c>
      <c r="S11" s="189">
        <f t="shared" si="1"/>
        <v>0.70833333333333337</v>
      </c>
      <c r="T11" s="185" t="s">
        <v>45</v>
      </c>
      <c r="U11" s="184">
        <v>0</v>
      </c>
      <c r="V11" s="173" t="s">
        <v>2</v>
      </c>
      <c r="W11" s="188">
        <f t="shared" si="4"/>
        <v>5.0000000000000009</v>
      </c>
      <c r="X11" s="173"/>
      <c r="Y11" s="188">
        <f t="shared" si="5"/>
        <v>2.9999999999999991</v>
      </c>
      <c r="Z11" s="173"/>
      <c r="AA11" s="173"/>
      <c r="AB11" s="173"/>
      <c r="AC11" s="173"/>
      <c r="AD11" s="173"/>
      <c r="AE11" s="173"/>
      <c r="AF11" s="173"/>
      <c r="AG11" s="173"/>
      <c r="AH11" s="173"/>
      <c r="AI11" s="173"/>
      <c r="AJ11" s="173"/>
      <c r="AK11" s="173"/>
    </row>
    <row r="12" spans="1:37" x14ac:dyDescent="0.4">
      <c r="A12" s="173"/>
      <c r="B12" s="182"/>
      <c r="C12" s="183" t="s">
        <v>54</v>
      </c>
      <c r="D12" s="175" t="s">
        <v>16</v>
      </c>
      <c r="E12" s="184">
        <v>0.375</v>
      </c>
      <c r="F12" s="175" t="s">
        <v>17</v>
      </c>
      <c r="G12" s="184">
        <v>0.54166666666666663</v>
      </c>
      <c r="H12" s="185" t="s">
        <v>45</v>
      </c>
      <c r="I12" s="184">
        <v>0</v>
      </c>
      <c r="J12" s="173" t="s">
        <v>2</v>
      </c>
      <c r="K12" s="188">
        <f t="shared" si="2"/>
        <v>3.9999999999999991</v>
      </c>
      <c r="L12" s="173"/>
      <c r="M12" s="187">
        <f>【記載例】特定施設入居者生活介護!$Q$11</f>
        <v>0.375</v>
      </c>
      <c r="N12" s="175" t="s">
        <v>17</v>
      </c>
      <c r="O12" s="187">
        <f>【記載例】特定施設入居者生活介護!$U$11</f>
        <v>0.70833333333333337</v>
      </c>
      <c r="P12" s="173"/>
      <c r="Q12" s="189">
        <f t="shared" si="0"/>
        <v>0.375</v>
      </c>
      <c r="R12" s="175" t="s">
        <v>17</v>
      </c>
      <c r="S12" s="189">
        <f t="shared" si="1"/>
        <v>0.54166666666666663</v>
      </c>
      <c r="T12" s="185" t="s">
        <v>45</v>
      </c>
      <c r="U12" s="184">
        <f t="shared" si="3"/>
        <v>0</v>
      </c>
      <c r="V12" s="173" t="s">
        <v>2</v>
      </c>
      <c r="W12" s="188">
        <f t="shared" si="4"/>
        <v>3.9999999999999991</v>
      </c>
      <c r="X12" s="173"/>
      <c r="Y12" s="188" t="str">
        <f t="shared" si="5"/>
        <v/>
      </c>
      <c r="Z12" s="173"/>
      <c r="AA12" s="173"/>
      <c r="AB12" s="173"/>
      <c r="AC12" s="173"/>
      <c r="AD12" s="173"/>
      <c r="AE12" s="173"/>
      <c r="AF12" s="173"/>
      <c r="AG12" s="173"/>
      <c r="AH12" s="173"/>
      <c r="AI12" s="173"/>
      <c r="AJ12" s="173"/>
      <c r="AK12" s="173"/>
    </row>
    <row r="13" spans="1:37" x14ac:dyDescent="0.4">
      <c r="A13" s="173"/>
      <c r="B13" s="182"/>
      <c r="C13" s="183" t="s">
        <v>55</v>
      </c>
      <c r="D13" s="175" t="s">
        <v>16</v>
      </c>
      <c r="E13" s="184">
        <v>0.54166666666666663</v>
      </c>
      <c r="F13" s="175" t="s">
        <v>17</v>
      </c>
      <c r="G13" s="184">
        <v>0.70833333333333337</v>
      </c>
      <c r="H13" s="185" t="s">
        <v>45</v>
      </c>
      <c r="I13" s="184">
        <v>0</v>
      </c>
      <c r="J13" s="173" t="s">
        <v>2</v>
      </c>
      <c r="K13" s="188">
        <f t="shared" si="2"/>
        <v>4.0000000000000018</v>
      </c>
      <c r="L13" s="173"/>
      <c r="M13" s="187">
        <f>【記載例】特定施設入居者生活介護!$Q$11</f>
        <v>0.375</v>
      </c>
      <c r="N13" s="175" t="s">
        <v>17</v>
      </c>
      <c r="O13" s="187">
        <f>【記載例】特定施設入居者生活介護!$U$11</f>
        <v>0.70833333333333337</v>
      </c>
      <c r="P13" s="173"/>
      <c r="Q13" s="189">
        <f t="shared" si="0"/>
        <v>0.54166666666666663</v>
      </c>
      <c r="R13" s="175" t="s">
        <v>17</v>
      </c>
      <c r="S13" s="189">
        <f t="shared" si="1"/>
        <v>0.70833333333333337</v>
      </c>
      <c r="T13" s="185" t="s">
        <v>45</v>
      </c>
      <c r="U13" s="184">
        <f t="shared" si="3"/>
        <v>0</v>
      </c>
      <c r="V13" s="173" t="s">
        <v>2</v>
      </c>
      <c r="W13" s="188">
        <f t="shared" si="4"/>
        <v>4.0000000000000018</v>
      </c>
      <c r="X13" s="173"/>
      <c r="Y13" s="188" t="str">
        <f t="shared" si="5"/>
        <v/>
      </c>
      <c r="Z13" s="173"/>
      <c r="AA13" s="173"/>
      <c r="AB13" s="173"/>
      <c r="AC13" s="173"/>
      <c r="AD13" s="173"/>
      <c r="AE13" s="173"/>
      <c r="AF13" s="173"/>
      <c r="AG13" s="173"/>
      <c r="AH13" s="173"/>
      <c r="AI13" s="173"/>
      <c r="AJ13" s="173"/>
      <c r="AK13" s="173"/>
    </row>
    <row r="14" spans="1:37" x14ac:dyDescent="0.4">
      <c r="A14" s="173"/>
      <c r="B14" s="182"/>
      <c r="C14" s="183" t="s">
        <v>56</v>
      </c>
      <c r="D14" s="175" t="s">
        <v>16</v>
      </c>
      <c r="E14" s="184">
        <v>0.58333333333333337</v>
      </c>
      <c r="F14" s="175" t="s">
        <v>17</v>
      </c>
      <c r="G14" s="184">
        <v>0.83333333333333337</v>
      </c>
      <c r="H14" s="185" t="s">
        <v>45</v>
      </c>
      <c r="I14" s="184">
        <v>0</v>
      </c>
      <c r="J14" s="173" t="s">
        <v>2</v>
      </c>
      <c r="K14" s="188">
        <f t="shared" si="2"/>
        <v>6</v>
      </c>
      <c r="L14" s="173"/>
      <c r="M14" s="187">
        <f>【記載例】特定施設入居者生活介護!$Q$11</f>
        <v>0.375</v>
      </c>
      <c r="N14" s="175" t="s">
        <v>17</v>
      </c>
      <c r="O14" s="187">
        <f>【記載例】特定施設入居者生活介護!$U$11</f>
        <v>0.70833333333333337</v>
      </c>
      <c r="P14" s="173"/>
      <c r="Q14" s="189">
        <f t="shared" si="0"/>
        <v>0.58333333333333337</v>
      </c>
      <c r="R14" s="175" t="s">
        <v>17</v>
      </c>
      <c r="S14" s="189">
        <f t="shared" si="1"/>
        <v>0.70833333333333337</v>
      </c>
      <c r="T14" s="185" t="s">
        <v>45</v>
      </c>
      <c r="U14" s="184">
        <f t="shared" si="3"/>
        <v>0</v>
      </c>
      <c r="V14" s="173" t="s">
        <v>2</v>
      </c>
      <c r="W14" s="188">
        <f t="shared" si="4"/>
        <v>3</v>
      </c>
      <c r="X14" s="173"/>
      <c r="Y14" s="188">
        <f t="shared" si="5"/>
        <v>3</v>
      </c>
      <c r="Z14" s="173"/>
      <c r="AA14" s="173"/>
      <c r="AB14" s="173"/>
      <c r="AC14" s="173"/>
      <c r="AD14" s="173"/>
      <c r="AE14" s="173"/>
      <c r="AF14" s="173"/>
      <c r="AG14" s="173"/>
      <c r="AH14" s="173"/>
      <c r="AI14" s="173"/>
      <c r="AJ14" s="173"/>
      <c r="AK14" s="173"/>
    </row>
    <row r="15" spans="1:37" x14ac:dyDescent="0.4">
      <c r="A15" s="173"/>
      <c r="B15" s="182"/>
      <c r="C15" s="183" t="s">
        <v>57</v>
      </c>
      <c r="D15" s="175" t="s">
        <v>16</v>
      </c>
      <c r="E15" s="184">
        <v>0.66666666666666663</v>
      </c>
      <c r="F15" s="175" t="s">
        <v>17</v>
      </c>
      <c r="G15" s="184">
        <v>0.375</v>
      </c>
      <c r="H15" s="185" t="s">
        <v>45</v>
      </c>
      <c r="I15" s="184">
        <v>8.3333333333333329E-2</v>
      </c>
      <c r="J15" s="173" t="s">
        <v>2</v>
      </c>
      <c r="K15" s="188">
        <f t="shared" si="2"/>
        <v>15</v>
      </c>
      <c r="L15" s="173"/>
      <c r="M15" s="187">
        <f>【記載例】特定施設入居者生活介護!$Q$11</f>
        <v>0.375</v>
      </c>
      <c r="N15" s="175" t="s">
        <v>17</v>
      </c>
      <c r="O15" s="187">
        <f>【記載例】特定施設入居者生活介護!$U$11</f>
        <v>0.70833333333333337</v>
      </c>
      <c r="P15" s="173"/>
      <c r="Q15" s="189">
        <f t="shared" si="0"/>
        <v>0.66666666666666663</v>
      </c>
      <c r="R15" s="175" t="s">
        <v>17</v>
      </c>
      <c r="S15" s="189">
        <f t="shared" si="1"/>
        <v>0.70833333333333337</v>
      </c>
      <c r="T15" s="185" t="s">
        <v>45</v>
      </c>
      <c r="U15" s="184">
        <f t="shared" si="3"/>
        <v>8.3333333333333329E-2</v>
      </c>
      <c r="V15" s="173" t="s">
        <v>2</v>
      </c>
      <c r="W15" s="188">
        <f t="shared" si="4"/>
        <v>-0.99999999999999811</v>
      </c>
      <c r="X15" s="173"/>
      <c r="Y15" s="188">
        <f t="shared" si="5"/>
        <v>15.999999999999998</v>
      </c>
      <c r="Z15" s="173"/>
      <c r="AA15" s="173"/>
      <c r="AB15" s="173"/>
      <c r="AC15" s="173"/>
      <c r="AD15" s="173"/>
      <c r="AE15" s="173"/>
      <c r="AF15" s="173"/>
      <c r="AG15" s="173"/>
      <c r="AH15" s="173"/>
      <c r="AI15" s="173"/>
      <c r="AJ15" s="173"/>
      <c r="AK15" s="173"/>
    </row>
    <row r="16" spans="1:37" x14ac:dyDescent="0.4">
      <c r="A16" s="173"/>
      <c r="B16" s="182"/>
      <c r="C16" s="183" t="s">
        <v>58</v>
      </c>
      <c r="D16" s="175" t="s">
        <v>16</v>
      </c>
      <c r="E16" s="184">
        <v>0.25</v>
      </c>
      <c r="F16" s="175" t="s">
        <v>17</v>
      </c>
      <c r="G16" s="184">
        <v>0.5</v>
      </c>
      <c r="H16" s="185" t="s">
        <v>45</v>
      </c>
      <c r="I16" s="184">
        <v>0</v>
      </c>
      <c r="J16" s="173" t="s">
        <v>2</v>
      </c>
      <c r="K16" s="188">
        <f t="shared" si="2"/>
        <v>6</v>
      </c>
      <c r="L16" s="173"/>
      <c r="M16" s="187">
        <f>【記載例】特定施設入居者生活介護!$Q$11</f>
        <v>0.375</v>
      </c>
      <c r="N16" s="175" t="s">
        <v>17</v>
      </c>
      <c r="O16" s="187">
        <f>【記載例】特定施設入居者生活介護!$U$11</f>
        <v>0.70833333333333337</v>
      </c>
      <c r="P16" s="173"/>
      <c r="Q16" s="189">
        <f t="shared" si="0"/>
        <v>0.375</v>
      </c>
      <c r="R16" s="175" t="s">
        <v>17</v>
      </c>
      <c r="S16" s="189">
        <f t="shared" si="1"/>
        <v>0.5</v>
      </c>
      <c r="T16" s="185" t="s">
        <v>45</v>
      </c>
      <c r="U16" s="184">
        <v>0</v>
      </c>
      <c r="V16" s="173" t="s">
        <v>2</v>
      </c>
      <c r="W16" s="188">
        <f t="shared" si="4"/>
        <v>3</v>
      </c>
      <c r="X16" s="173"/>
      <c r="Y16" s="188">
        <f t="shared" si="5"/>
        <v>3</v>
      </c>
      <c r="Z16" s="173"/>
      <c r="AA16" s="173"/>
      <c r="AB16" s="173"/>
      <c r="AC16" s="173"/>
      <c r="AD16" s="173"/>
      <c r="AE16" s="173"/>
      <c r="AF16" s="173"/>
      <c r="AG16" s="173"/>
      <c r="AH16" s="173"/>
      <c r="AI16" s="173"/>
      <c r="AJ16" s="173"/>
      <c r="AK16" s="173"/>
    </row>
    <row r="17" spans="1:37" x14ac:dyDescent="0.4">
      <c r="A17" s="173"/>
      <c r="B17" s="182"/>
      <c r="C17" s="183" t="s">
        <v>59</v>
      </c>
      <c r="D17" s="175" t="s">
        <v>16</v>
      </c>
      <c r="E17" s="184"/>
      <c r="F17" s="175" t="s">
        <v>17</v>
      </c>
      <c r="G17" s="184"/>
      <c r="H17" s="185" t="s">
        <v>45</v>
      </c>
      <c r="I17" s="184">
        <v>0</v>
      </c>
      <c r="J17" s="173" t="s">
        <v>2</v>
      </c>
      <c r="K17" s="188" t="str">
        <f t="shared" si="2"/>
        <v/>
      </c>
      <c r="L17" s="173"/>
      <c r="M17" s="187">
        <f>【記載例】特定施設入居者生活介護!$Q$11</f>
        <v>0.375</v>
      </c>
      <c r="N17" s="175" t="s">
        <v>17</v>
      </c>
      <c r="O17" s="187">
        <f>【記載例】特定施設入居者生活介護!$U$11</f>
        <v>0.70833333333333337</v>
      </c>
      <c r="P17" s="173"/>
      <c r="Q17" s="189" t="str">
        <f t="shared" si="0"/>
        <v/>
      </c>
      <c r="R17" s="175" t="s">
        <v>17</v>
      </c>
      <c r="S17" s="189" t="str">
        <f t="shared" si="1"/>
        <v/>
      </c>
      <c r="T17" s="185" t="s">
        <v>45</v>
      </c>
      <c r="U17" s="184">
        <f t="shared" si="3"/>
        <v>0</v>
      </c>
      <c r="V17" s="173" t="s">
        <v>2</v>
      </c>
      <c r="W17" s="188" t="str">
        <f t="shared" si="4"/>
        <v/>
      </c>
      <c r="X17" s="173"/>
      <c r="Y17" s="188" t="str">
        <f t="shared" si="5"/>
        <v/>
      </c>
      <c r="Z17" s="173"/>
      <c r="AA17" s="173"/>
      <c r="AB17" s="173"/>
      <c r="AC17" s="173"/>
      <c r="AD17" s="173"/>
      <c r="AE17" s="173"/>
      <c r="AF17" s="173"/>
      <c r="AG17" s="173"/>
      <c r="AH17" s="173"/>
      <c r="AI17" s="173"/>
      <c r="AJ17" s="173"/>
      <c r="AK17" s="173"/>
    </row>
    <row r="18" spans="1:37" x14ac:dyDescent="0.4">
      <c r="A18" s="173"/>
      <c r="B18" s="182"/>
      <c r="C18" s="183" t="s">
        <v>60</v>
      </c>
      <c r="D18" s="175" t="s">
        <v>16</v>
      </c>
      <c r="E18" s="184"/>
      <c r="F18" s="175" t="s">
        <v>17</v>
      </c>
      <c r="G18" s="184"/>
      <c r="H18" s="185" t="s">
        <v>45</v>
      </c>
      <c r="I18" s="184">
        <v>0</v>
      </c>
      <c r="J18" s="173" t="s">
        <v>2</v>
      </c>
      <c r="K18" s="188" t="str">
        <f t="shared" si="2"/>
        <v/>
      </c>
      <c r="L18" s="173"/>
      <c r="M18" s="187">
        <f>【記載例】特定施設入居者生活介護!$Q$11</f>
        <v>0.375</v>
      </c>
      <c r="N18" s="175" t="s">
        <v>17</v>
      </c>
      <c r="O18" s="187">
        <f>【記載例】特定施設入居者生活介護!$U$11</f>
        <v>0.70833333333333337</v>
      </c>
      <c r="P18" s="173"/>
      <c r="Q18" s="189" t="str">
        <f t="shared" si="0"/>
        <v/>
      </c>
      <c r="R18" s="175" t="s">
        <v>17</v>
      </c>
      <c r="S18" s="189" t="str">
        <f t="shared" si="1"/>
        <v/>
      </c>
      <c r="T18" s="185" t="s">
        <v>45</v>
      </c>
      <c r="U18" s="184">
        <f t="shared" si="3"/>
        <v>0</v>
      </c>
      <c r="V18" s="173" t="s">
        <v>2</v>
      </c>
      <c r="W18" s="188" t="str">
        <f t="shared" si="4"/>
        <v/>
      </c>
      <c r="X18" s="173"/>
      <c r="Y18" s="188" t="str">
        <f t="shared" si="5"/>
        <v/>
      </c>
      <c r="Z18" s="173"/>
      <c r="AA18" s="173"/>
      <c r="AB18" s="173"/>
      <c r="AC18" s="173"/>
      <c r="AD18" s="173"/>
      <c r="AE18" s="173"/>
      <c r="AF18" s="173"/>
      <c r="AG18" s="173"/>
      <c r="AH18" s="173"/>
      <c r="AI18" s="173"/>
      <c r="AJ18" s="173"/>
      <c r="AK18" s="173"/>
    </row>
    <row r="19" spans="1:37" x14ac:dyDescent="0.4">
      <c r="A19" s="173"/>
      <c r="B19" s="182"/>
      <c r="C19" s="183" t="s">
        <v>61</v>
      </c>
      <c r="D19" s="175" t="s">
        <v>16</v>
      </c>
      <c r="E19" s="184"/>
      <c r="F19" s="175" t="s">
        <v>17</v>
      </c>
      <c r="G19" s="184"/>
      <c r="H19" s="185" t="s">
        <v>45</v>
      </c>
      <c r="I19" s="184">
        <v>0</v>
      </c>
      <c r="J19" s="173" t="s">
        <v>2</v>
      </c>
      <c r="K19" s="188" t="str">
        <f t="shared" si="2"/>
        <v/>
      </c>
      <c r="L19" s="173"/>
      <c r="M19" s="187">
        <f>【記載例】特定施設入居者生活介護!$Q$11</f>
        <v>0.375</v>
      </c>
      <c r="N19" s="175" t="s">
        <v>17</v>
      </c>
      <c r="O19" s="187">
        <f>【記載例】特定施設入居者生活介護!$U$11</f>
        <v>0.70833333333333337</v>
      </c>
      <c r="P19" s="173"/>
      <c r="Q19" s="189" t="str">
        <f t="shared" si="0"/>
        <v/>
      </c>
      <c r="R19" s="175" t="s">
        <v>17</v>
      </c>
      <c r="S19" s="189" t="str">
        <f t="shared" si="1"/>
        <v/>
      </c>
      <c r="T19" s="185" t="s">
        <v>45</v>
      </c>
      <c r="U19" s="184">
        <f t="shared" si="3"/>
        <v>0</v>
      </c>
      <c r="V19" s="173" t="s">
        <v>2</v>
      </c>
      <c r="W19" s="188" t="str">
        <f t="shared" si="4"/>
        <v/>
      </c>
      <c r="X19" s="173"/>
      <c r="Y19" s="188" t="str">
        <f t="shared" si="5"/>
        <v/>
      </c>
      <c r="Z19" s="173"/>
      <c r="AA19" s="173"/>
      <c r="AB19" s="173"/>
      <c r="AC19" s="173"/>
      <c r="AD19" s="173"/>
      <c r="AE19" s="173"/>
      <c r="AF19" s="173"/>
      <c r="AG19" s="173"/>
      <c r="AH19" s="173"/>
      <c r="AI19" s="173"/>
      <c r="AJ19" s="173"/>
      <c r="AK19" s="173"/>
    </row>
    <row r="20" spans="1:37" x14ac:dyDescent="0.4">
      <c r="A20" s="173"/>
      <c r="B20" s="182"/>
      <c r="C20" s="183" t="s">
        <v>62</v>
      </c>
      <c r="D20" s="175" t="s">
        <v>16</v>
      </c>
      <c r="E20" s="184"/>
      <c r="F20" s="175" t="s">
        <v>17</v>
      </c>
      <c r="G20" s="184"/>
      <c r="H20" s="185" t="s">
        <v>45</v>
      </c>
      <c r="I20" s="184">
        <v>0</v>
      </c>
      <c r="J20" s="173" t="s">
        <v>2</v>
      </c>
      <c r="K20" s="188" t="str">
        <f t="shared" si="2"/>
        <v/>
      </c>
      <c r="L20" s="173"/>
      <c r="M20" s="187">
        <f>【記載例】特定施設入居者生活介護!$Q$11</f>
        <v>0.375</v>
      </c>
      <c r="N20" s="175" t="s">
        <v>17</v>
      </c>
      <c r="O20" s="187">
        <f>【記載例】特定施設入居者生活介護!$U$11</f>
        <v>0.70833333333333337</v>
      </c>
      <c r="P20" s="173"/>
      <c r="Q20" s="189" t="str">
        <f t="shared" si="0"/>
        <v/>
      </c>
      <c r="R20" s="175" t="s">
        <v>17</v>
      </c>
      <c r="S20" s="189" t="str">
        <f t="shared" si="1"/>
        <v/>
      </c>
      <c r="T20" s="185" t="s">
        <v>45</v>
      </c>
      <c r="U20" s="184">
        <f t="shared" si="3"/>
        <v>0</v>
      </c>
      <c r="V20" s="173" t="s">
        <v>2</v>
      </c>
      <c r="W20" s="188" t="str">
        <f t="shared" si="4"/>
        <v/>
      </c>
      <c r="X20" s="173"/>
      <c r="Y20" s="188" t="str">
        <f t="shared" si="5"/>
        <v/>
      </c>
      <c r="Z20" s="173"/>
      <c r="AA20" s="173"/>
      <c r="AB20" s="173"/>
      <c r="AC20" s="173"/>
      <c r="AD20" s="173"/>
      <c r="AE20" s="173"/>
      <c r="AF20" s="173"/>
      <c r="AG20" s="173"/>
      <c r="AH20" s="173"/>
      <c r="AI20" s="173"/>
      <c r="AJ20" s="173"/>
      <c r="AK20" s="173"/>
    </row>
    <row r="21" spans="1:37" x14ac:dyDescent="0.4">
      <c r="A21" s="173"/>
      <c r="B21" s="182"/>
      <c r="C21" s="183" t="s">
        <v>63</v>
      </c>
      <c r="D21" s="175" t="s">
        <v>16</v>
      </c>
      <c r="E21" s="184"/>
      <c r="F21" s="175" t="s">
        <v>17</v>
      </c>
      <c r="G21" s="184"/>
      <c r="H21" s="185" t="s">
        <v>45</v>
      </c>
      <c r="I21" s="184">
        <v>0</v>
      </c>
      <c r="J21" s="173" t="s">
        <v>2</v>
      </c>
      <c r="K21" s="188" t="str">
        <f t="shared" si="2"/>
        <v/>
      </c>
      <c r="L21" s="173"/>
      <c r="M21" s="187">
        <f>【記載例】特定施設入居者生活介護!$Q$11</f>
        <v>0.375</v>
      </c>
      <c r="N21" s="175" t="s">
        <v>17</v>
      </c>
      <c r="O21" s="187">
        <f>【記載例】特定施設入居者生活介護!$U$11</f>
        <v>0.70833333333333337</v>
      </c>
      <c r="P21" s="173"/>
      <c r="Q21" s="189" t="str">
        <f t="shared" si="0"/>
        <v/>
      </c>
      <c r="R21" s="175" t="s">
        <v>17</v>
      </c>
      <c r="S21" s="189" t="str">
        <f t="shared" si="1"/>
        <v/>
      </c>
      <c r="T21" s="185" t="s">
        <v>45</v>
      </c>
      <c r="U21" s="184">
        <f t="shared" si="3"/>
        <v>0</v>
      </c>
      <c r="V21" s="173" t="s">
        <v>2</v>
      </c>
      <c r="W21" s="188" t="str">
        <f t="shared" si="4"/>
        <v/>
      </c>
      <c r="X21" s="173"/>
      <c r="Y21" s="188" t="str">
        <f t="shared" si="5"/>
        <v/>
      </c>
      <c r="Z21" s="173"/>
      <c r="AA21" s="173"/>
      <c r="AB21" s="173"/>
      <c r="AC21" s="173"/>
      <c r="AD21" s="173"/>
      <c r="AE21" s="173"/>
      <c r="AF21" s="173"/>
      <c r="AG21" s="173"/>
      <c r="AH21" s="173"/>
      <c r="AI21" s="173"/>
      <c r="AJ21" s="173"/>
      <c r="AK21" s="173"/>
    </row>
    <row r="22" spans="1:37" x14ac:dyDescent="0.4">
      <c r="A22" s="173"/>
      <c r="B22" s="182"/>
      <c r="C22" s="183" t="s">
        <v>64</v>
      </c>
      <c r="D22" s="175" t="s">
        <v>16</v>
      </c>
      <c r="E22" s="190">
        <v>0.66666666666666663</v>
      </c>
      <c r="F22" s="175" t="s">
        <v>17</v>
      </c>
      <c r="G22" s="190">
        <v>0.41666666666666669</v>
      </c>
      <c r="H22" s="185" t="s">
        <v>45</v>
      </c>
      <c r="I22" s="190">
        <v>8.3333333333333329E-2</v>
      </c>
      <c r="J22" s="173" t="s">
        <v>2</v>
      </c>
      <c r="K22" s="183">
        <v>16</v>
      </c>
      <c r="L22" s="173"/>
      <c r="M22" s="191"/>
      <c r="N22" s="175" t="s">
        <v>17</v>
      </c>
      <c r="O22" s="191"/>
      <c r="P22" s="173"/>
      <c r="Q22" s="191"/>
      <c r="R22" s="175" t="s">
        <v>17</v>
      </c>
      <c r="S22" s="191"/>
      <c r="T22" s="185" t="s">
        <v>45</v>
      </c>
      <c r="U22" s="190">
        <v>8.3333333333333329E-2</v>
      </c>
      <c r="V22" s="173" t="s">
        <v>2</v>
      </c>
      <c r="W22" s="192">
        <v>2</v>
      </c>
      <c r="X22" s="173"/>
      <c r="Y22" s="192">
        <v>14</v>
      </c>
      <c r="Z22" s="173"/>
      <c r="AA22" s="173"/>
      <c r="AB22" s="173"/>
      <c r="AC22" s="173"/>
      <c r="AD22" s="173"/>
      <c r="AE22" s="173"/>
      <c r="AF22" s="173"/>
      <c r="AG22" s="173"/>
      <c r="AH22" s="173"/>
      <c r="AI22" s="173"/>
      <c r="AJ22" s="173"/>
      <c r="AK22" s="173"/>
    </row>
    <row r="23" spans="1:37" x14ac:dyDescent="0.4">
      <c r="A23" s="173"/>
      <c r="B23" s="182"/>
      <c r="C23" s="183" t="s">
        <v>65</v>
      </c>
      <c r="D23" s="175" t="s">
        <v>16</v>
      </c>
      <c r="E23" s="190"/>
      <c r="F23" s="175" t="s">
        <v>17</v>
      </c>
      <c r="G23" s="190"/>
      <c r="H23" s="185" t="s">
        <v>45</v>
      </c>
      <c r="I23" s="190"/>
      <c r="J23" s="173" t="s">
        <v>2</v>
      </c>
      <c r="K23" s="183">
        <v>2</v>
      </c>
      <c r="L23" s="173"/>
      <c r="M23" s="191"/>
      <c r="N23" s="175" t="s">
        <v>17</v>
      </c>
      <c r="O23" s="191"/>
      <c r="P23" s="173"/>
      <c r="Q23" s="191"/>
      <c r="R23" s="175" t="s">
        <v>17</v>
      </c>
      <c r="S23" s="191"/>
      <c r="T23" s="185" t="s">
        <v>45</v>
      </c>
      <c r="U23" s="190"/>
      <c r="V23" s="173" t="s">
        <v>2</v>
      </c>
      <c r="W23" s="192">
        <v>2</v>
      </c>
      <c r="X23" s="173"/>
      <c r="Y23" s="192"/>
      <c r="Z23" s="173"/>
      <c r="AA23" s="173"/>
      <c r="AB23" s="173"/>
      <c r="AC23" s="173"/>
      <c r="AD23" s="173"/>
      <c r="AE23" s="173"/>
      <c r="AF23" s="173"/>
      <c r="AG23" s="173"/>
      <c r="AH23" s="173"/>
      <c r="AI23" s="173"/>
      <c r="AJ23" s="173"/>
      <c r="AK23" s="173"/>
    </row>
    <row r="24" spans="1:37" x14ac:dyDescent="0.4">
      <c r="A24" s="173"/>
      <c r="B24" s="182"/>
      <c r="C24" s="183" t="s">
        <v>66</v>
      </c>
      <c r="D24" s="175" t="s">
        <v>16</v>
      </c>
      <c r="E24" s="190"/>
      <c r="F24" s="175" t="s">
        <v>17</v>
      </c>
      <c r="G24" s="190"/>
      <c r="H24" s="185" t="s">
        <v>45</v>
      </c>
      <c r="I24" s="190"/>
      <c r="J24" s="173" t="s">
        <v>2</v>
      </c>
      <c r="K24" s="183">
        <v>3</v>
      </c>
      <c r="L24" s="173"/>
      <c r="M24" s="191"/>
      <c r="N24" s="175" t="s">
        <v>17</v>
      </c>
      <c r="O24" s="191"/>
      <c r="P24" s="173"/>
      <c r="Q24" s="191"/>
      <c r="R24" s="175" t="s">
        <v>17</v>
      </c>
      <c r="S24" s="191"/>
      <c r="T24" s="185" t="s">
        <v>45</v>
      </c>
      <c r="U24" s="190"/>
      <c r="V24" s="173" t="s">
        <v>2</v>
      </c>
      <c r="W24" s="192">
        <v>3</v>
      </c>
      <c r="X24" s="173"/>
      <c r="Y24" s="192"/>
      <c r="Z24" s="173"/>
      <c r="AA24" s="173"/>
      <c r="AB24" s="173"/>
      <c r="AC24" s="173"/>
      <c r="AD24" s="173"/>
      <c r="AE24" s="173"/>
      <c r="AF24" s="173"/>
      <c r="AG24" s="173"/>
      <c r="AH24" s="173"/>
      <c r="AI24" s="173"/>
      <c r="AJ24" s="173"/>
      <c r="AK24" s="173"/>
    </row>
    <row r="25" spans="1:37" x14ac:dyDescent="0.4">
      <c r="A25" s="173"/>
      <c r="B25" s="182"/>
      <c r="C25" s="183" t="s">
        <v>67</v>
      </c>
      <c r="D25" s="175" t="s">
        <v>16</v>
      </c>
      <c r="E25" s="190"/>
      <c r="F25" s="175" t="s">
        <v>17</v>
      </c>
      <c r="G25" s="190"/>
      <c r="H25" s="185" t="s">
        <v>45</v>
      </c>
      <c r="I25" s="190"/>
      <c r="J25" s="173" t="s">
        <v>2</v>
      </c>
      <c r="K25" s="183">
        <v>4</v>
      </c>
      <c r="L25" s="173"/>
      <c r="M25" s="191"/>
      <c r="N25" s="175" t="s">
        <v>17</v>
      </c>
      <c r="O25" s="191"/>
      <c r="P25" s="173"/>
      <c r="Q25" s="191"/>
      <c r="R25" s="175" t="s">
        <v>17</v>
      </c>
      <c r="S25" s="191"/>
      <c r="T25" s="185" t="s">
        <v>45</v>
      </c>
      <c r="U25" s="190"/>
      <c r="V25" s="173" t="s">
        <v>2</v>
      </c>
      <c r="W25" s="192">
        <v>4</v>
      </c>
      <c r="X25" s="173"/>
      <c r="Y25" s="192"/>
      <c r="Z25" s="173"/>
      <c r="AA25" s="173"/>
      <c r="AB25" s="173"/>
      <c r="AC25" s="173"/>
      <c r="AD25" s="173"/>
      <c r="AE25" s="173"/>
      <c r="AF25" s="173"/>
      <c r="AG25" s="173"/>
      <c r="AH25" s="173"/>
      <c r="AI25" s="173"/>
      <c r="AJ25" s="173"/>
      <c r="AK25" s="173"/>
    </row>
    <row r="26" spans="1:37" x14ac:dyDescent="0.4">
      <c r="A26" s="173"/>
      <c r="B26" s="182"/>
      <c r="C26" s="183" t="s">
        <v>68</v>
      </c>
      <c r="D26" s="175" t="s">
        <v>16</v>
      </c>
      <c r="E26" s="190"/>
      <c r="F26" s="175" t="s">
        <v>17</v>
      </c>
      <c r="G26" s="190"/>
      <c r="H26" s="185" t="s">
        <v>45</v>
      </c>
      <c r="I26" s="190"/>
      <c r="J26" s="173" t="s">
        <v>2</v>
      </c>
      <c r="K26" s="183">
        <v>5</v>
      </c>
      <c r="L26" s="173"/>
      <c r="M26" s="191"/>
      <c r="N26" s="175" t="s">
        <v>17</v>
      </c>
      <c r="O26" s="191"/>
      <c r="P26" s="173"/>
      <c r="Q26" s="191"/>
      <c r="R26" s="175" t="s">
        <v>17</v>
      </c>
      <c r="S26" s="191"/>
      <c r="T26" s="185" t="s">
        <v>45</v>
      </c>
      <c r="U26" s="190"/>
      <c r="V26" s="173" t="s">
        <v>2</v>
      </c>
      <c r="W26" s="192">
        <v>5</v>
      </c>
      <c r="X26" s="173"/>
      <c r="Y26" s="192"/>
      <c r="Z26" s="173"/>
      <c r="AA26" s="173"/>
      <c r="AB26" s="173"/>
      <c r="AC26" s="173"/>
      <c r="AD26" s="173"/>
      <c r="AE26" s="173"/>
      <c r="AF26" s="173"/>
      <c r="AG26" s="173"/>
      <c r="AH26" s="173"/>
      <c r="AI26" s="173"/>
      <c r="AJ26" s="173"/>
      <c r="AK26" s="173"/>
    </row>
    <row r="27" spans="1:37" x14ac:dyDescent="0.4">
      <c r="A27" s="173"/>
      <c r="B27" s="182"/>
      <c r="C27" s="183" t="s">
        <v>69</v>
      </c>
      <c r="D27" s="175" t="s">
        <v>16</v>
      </c>
      <c r="E27" s="190"/>
      <c r="F27" s="175" t="s">
        <v>17</v>
      </c>
      <c r="G27" s="190"/>
      <c r="H27" s="185" t="s">
        <v>45</v>
      </c>
      <c r="I27" s="190"/>
      <c r="J27" s="173" t="s">
        <v>2</v>
      </c>
      <c r="K27" s="183">
        <v>6</v>
      </c>
      <c r="L27" s="173"/>
      <c r="M27" s="191"/>
      <c r="N27" s="175" t="s">
        <v>17</v>
      </c>
      <c r="O27" s="191"/>
      <c r="P27" s="173"/>
      <c r="Q27" s="191"/>
      <c r="R27" s="175" t="s">
        <v>17</v>
      </c>
      <c r="S27" s="191"/>
      <c r="T27" s="185" t="s">
        <v>45</v>
      </c>
      <c r="U27" s="190"/>
      <c r="V27" s="173" t="s">
        <v>2</v>
      </c>
      <c r="W27" s="192">
        <v>6</v>
      </c>
      <c r="X27" s="173"/>
      <c r="Y27" s="192"/>
      <c r="Z27" s="173"/>
      <c r="AA27" s="173"/>
      <c r="AB27" s="173"/>
      <c r="AC27" s="173"/>
      <c r="AD27" s="173"/>
      <c r="AE27" s="173"/>
      <c r="AF27" s="173"/>
      <c r="AG27" s="173"/>
      <c r="AH27" s="173"/>
      <c r="AI27" s="173"/>
      <c r="AJ27" s="173"/>
      <c r="AK27" s="173"/>
    </row>
    <row r="28" spans="1:37" x14ac:dyDescent="0.4">
      <c r="A28" s="173"/>
      <c r="B28" s="182"/>
      <c r="C28" s="183" t="s">
        <v>70</v>
      </c>
      <c r="D28" s="175" t="s">
        <v>16</v>
      </c>
      <c r="E28" s="190"/>
      <c r="F28" s="175" t="s">
        <v>17</v>
      </c>
      <c r="G28" s="190"/>
      <c r="H28" s="185" t="s">
        <v>45</v>
      </c>
      <c r="I28" s="190"/>
      <c r="J28" s="173" t="s">
        <v>2</v>
      </c>
      <c r="K28" s="183">
        <v>7</v>
      </c>
      <c r="L28" s="173"/>
      <c r="M28" s="191"/>
      <c r="N28" s="175" t="s">
        <v>17</v>
      </c>
      <c r="O28" s="191"/>
      <c r="P28" s="173"/>
      <c r="Q28" s="191"/>
      <c r="R28" s="175" t="s">
        <v>17</v>
      </c>
      <c r="S28" s="191"/>
      <c r="T28" s="185" t="s">
        <v>45</v>
      </c>
      <c r="U28" s="190"/>
      <c r="V28" s="173" t="s">
        <v>2</v>
      </c>
      <c r="W28" s="192">
        <v>7</v>
      </c>
      <c r="X28" s="173"/>
      <c r="Y28" s="192"/>
      <c r="Z28" s="173"/>
      <c r="AA28" s="173"/>
      <c r="AB28" s="173"/>
      <c r="AC28" s="173"/>
      <c r="AD28" s="173"/>
      <c r="AE28" s="173"/>
      <c r="AF28" s="173"/>
      <c r="AG28" s="173"/>
      <c r="AH28" s="173"/>
      <c r="AI28" s="173"/>
      <c r="AJ28" s="173"/>
      <c r="AK28" s="173"/>
    </row>
    <row r="29" spans="1:37" x14ac:dyDescent="0.4">
      <c r="A29" s="173"/>
      <c r="B29" s="182"/>
      <c r="C29" s="183" t="s">
        <v>71</v>
      </c>
      <c r="D29" s="175" t="s">
        <v>16</v>
      </c>
      <c r="E29" s="190"/>
      <c r="F29" s="175" t="s">
        <v>17</v>
      </c>
      <c r="G29" s="190"/>
      <c r="H29" s="185" t="s">
        <v>45</v>
      </c>
      <c r="I29" s="190"/>
      <c r="J29" s="173" t="s">
        <v>2</v>
      </c>
      <c r="K29" s="183">
        <v>8</v>
      </c>
      <c r="L29" s="173"/>
      <c r="M29" s="191"/>
      <c r="N29" s="175" t="s">
        <v>17</v>
      </c>
      <c r="O29" s="191"/>
      <c r="P29" s="173"/>
      <c r="Q29" s="191"/>
      <c r="R29" s="175" t="s">
        <v>17</v>
      </c>
      <c r="S29" s="191"/>
      <c r="T29" s="185" t="s">
        <v>45</v>
      </c>
      <c r="U29" s="190"/>
      <c r="V29" s="173" t="s">
        <v>2</v>
      </c>
      <c r="W29" s="192">
        <v>8</v>
      </c>
      <c r="X29" s="173"/>
      <c r="Y29" s="192"/>
      <c r="Z29" s="173"/>
      <c r="AA29" s="173"/>
      <c r="AB29" s="173"/>
      <c r="AC29" s="173"/>
      <c r="AD29" s="173"/>
      <c r="AE29" s="173"/>
      <c r="AF29" s="173"/>
      <c r="AG29" s="173"/>
      <c r="AH29" s="173"/>
      <c r="AI29" s="173"/>
      <c r="AJ29" s="173"/>
      <c r="AK29" s="173"/>
    </row>
    <row r="30" spans="1:37" x14ac:dyDescent="0.4">
      <c r="A30" s="173"/>
      <c r="B30" s="182"/>
      <c r="C30" s="183" t="s">
        <v>72</v>
      </c>
      <c r="D30" s="175" t="s">
        <v>16</v>
      </c>
      <c r="E30" s="190"/>
      <c r="F30" s="175" t="s">
        <v>17</v>
      </c>
      <c r="G30" s="190"/>
      <c r="H30" s="185" t="s">
        <v>45</v>
      </c>
      <c r="I30" s="190"/>
      <c r="J30" s="173" t="s">
        <v>2</v>
      </c>
      <c r="K30" s="183">
        <v>1</v>
      </c>
      <c r="L30" s="173"/>
      <c r="M30" s="191"/>
      <c r="N30" s="175" t="s">
        <v>17</v>
      </c>
      <c r="O30" s="191"/>
      <c r="P30" s="173"/>
      <c r="Q30" s="191"/>
      <c r="R30" s="175" t="s">
        <v>17</v>
      </c>
      <c r="S30" s="191"/>
      <c r="T30" s="185" t="s">
        <v>45</v>
      </c>
      <c r="U30" s="190"/>
      <c r="V30" s="173" t="s">
        <v>2</v>
      </c>
      <c r="W30" s="192"/>
      <c r="X30" s="173"/>
      <c r="Y30" s="192">
        <v>1</v>
      </c>
      <c r="Z30" s="173"/>
      <c r="AA30" s="173"/>
      <c r="AB30" s="173"/>
      <c r="AC30" s="173"/>
      <c r="AD30" s="173"/>
      <c r="AE30" s="173"/>
      <c r="AF30" s="173"/>
      <c r="AG30" s="173"/>
      <c r="AH30" s="173"/>
      <c r="AI30" s="173"/>
      <c r="AJ30" s="173"/>
      <c r="AK30" s="173"/>
    </row>
    <row r="31" spans="1:37" x14ac:dyDescent="0.4">
      <c r="A31" s="173"/>
      <c r="B31" s="182"/>
      <c r="C31" s="183" t="s">
        <v>73</v>
      </c>
      <c r="D31" s="175" t="s">
        <v>16</v>
      </c>
      <c r="E31" s="190"/>
      <c r="F31" s="175" t="s">
        <v>17</v>
      </c>
      <c r="G31" s="190"/>
      <c r="H31" s="185" t="s">
        <v>45</v>
      </c>
      <c r="I31" s="190"/>
      <c r="J31" s="173" t="s">
        <v>2</v>
      </c>
      <c r="K31" s="183">
        <v>2</v>
      </c>
      <c r="L31" s="173"/>
      <c r="M31" s="191"/>
      <c r="N31" s="175" t="s">
        <v>17</v>
      </c>
      <c r="O31" s="191"/>
      <c r="P31" s="173"/>
      <c r="Q31" s="191"/>
      <c r="R31" s="175" t="s">
        <v>17</v>
      </c>
      <c r="S31" s="191"/>
      <c r="T31" s="185" t="s">
        <v>45</v>
      </c>
      <c r="U31" s="190"/>
      <c r="V31" s="173" t="s">
        <v>2</v>
      </c>
      <c r="W31" s="192"/>
      <c r="X31" s="173"/>
      <c r="Y31" s="192">
        <v>2</v>
      </c>
      <c r="Z31" s="173"/>
      <c r="AA31" s="173"/>
      <c r="AB31" s="173"/>
      <c r="AC31" s="173"/>
      <c r="AD31" s="173"/>
      <c r="AE31" s="173"/>
      <c r="AF31" s="173"/>
      <c r="AG31" s="173"/>
      <c r="AH31" s="173"/>
      <c r="AI31" s="173"/>
      <c r="AJ31" s="173"/>
      <c r="AK31" s="173"/>
    </row>
    <row r="32" spans="1:37" x14ac:dyDescent="0.4">
      <c r="A32" s="173"/>
      <c r="B32" s="182"/>
      <c r="C32" s="183" t="s">
        <v>74</v>
      </c>
      <c r="D32" s="175" t="s">
        <v>16</v>
      </c>
      <c r="E32" s="190"/>
      <c r="F32" s="175" t="s">
        <v>17</v>
      </c>
      <c r="G32" s="190"/>
      <c r="H32" s="185" t="s">
        <v>45</v>
      </c>
      <c r="I32" s="190"/>
      <c r="J32" s="173" t="s">
        <v>2</v>
      </c>
      <c r="K32" s="183">
        <v>3</v>
      </c>
      <c r="L32" s="173"/>
      <c r="M32" s="191"/>
      <c r="N32" s="175" t="s">
        <v>17</v>
      </c>
      <c r="O32" s="191"/>
      <c r="P32" s="173"/>
      <c r="Q32" s="191"/>
      <c r="R32" s="175" t="s">
        <v>17</v>
      </c>
      <c r="S32" s="191"/>
      <c r="T32" s="185" t="s">
        <v>45</v>
      </c>
      <c r="U32" s="190"/>
      <c r="V32" s="173" t="s">
        <v>2</v>
      </c>
      <c r="W32" s="192"/>
      <c r="X32" s="173"/>
      <c r="Y32" s="192">
        <v>3</v>
      </c>
      <c r="Z32" s="173"/>
      <c r="AA32" s="173"/>
      <c r="AB32" s="173"/>
      <c r="AC32" s="173"/>
      <c r="AD32" s="173"/>
      <c r="AE32" s="173"/>
      <c r="AF32" s="173"/>
      <c r="AG32" s="173"/>
      <c r="AH32" s="173"/>
      <c r="AI32" s="173"/>
      <c r="AJ32" s="173"/>
      <c r="AK32" s="173"/>
    </row>
    <row r="33" spans="1:37" x14ac:dyDescent="0.4">
      <c r="A33" s="173"/>
      <c r="B33" s="182"/>
      <c r="C33" s="183" t="s">
        <v>75</v>
      </c>
      <c r="D33" s="175" t="s">
        <v>16</v>
      </c>
      <c r="E33" s="190"/>
      <c r="F33" s="175" t="s">
        <v>17</v>
      </c>
      <c r="G33" s="190"/>
      <c r="H33" s="185" t="s">
        <v>45</v>
      </c>
      <c r="I33" s="190"/>
      <c r="J33" s="173" t="s">
        <v>2</v>
      </c>
      <c r="K33" s="183">
        <v>4</v>
      </c>
      <c r="L33" s="173"/>
      <c r="M33" s="191"/>
      <c r="N33" s="175" t="s">
        <v>17</v>
      </c>
      <c r="O33" s="191"/>
      <c r="P33" s="173"/>
      <c r="Q33" s="191"/>
      <c r="R33" s="175" t="s">
        <v>17</v>
      </c>
      <c r="S33" s="191"/>
      <c r="T33" s="185" t="s">
        <v>45</v>
      </c>
      <c r="U33" s="190"/>
      <c r="V33" s="173" t="s">
        <v>2</v>
      </c>
      <c r="W33" s="192"/>
      <c r="X33" s="173"/>
      <c r="Y33" s="192">
        <v>4</v>
      </c>
      <c r="Z33" s="173"/>
      <c r="AA33" s="173"/>
      <c r="AB33" s="173"/>
      <c r="AC33" s="173"/>
      <c r="AD33" s="173"/>
      <c r="AE33" s="173"/>
      <c r="AF33" s="173"/>
      <c r="AG33" s="173"/>
      <c r="AH33" s="173"/>
      <c r="AI33" s="173"/>
      <c r="AJ33" s="173"/>
      <c r="AK33" s="173"/>
    </row>
    <row r="34" spans="1:37" x14ac:dyDescent="0.4">
      <c r="A34" s="173"/>
      <c r="B34" s="182"/>
      <c r="C34" s="183" t="s">
        <v>77</v>
      </c>
      <c r="D34" s="175" t="s">
        <v>16</v>
      </c>
      <c r="E34" s="190"/>
      <c r="F34" s="175" t="s">
        <v>17</v>
      </c>
      <c r="G34" s="190"/>
      <c r="H34" s="185" t="s">
        <v>45</v>
      </c>
      <c r="I34" s="190"/>
      <c r="J34" s="173" t="s">
        <v>2</v>
      </c>
      <c r="K34" s="183">
        <v>5</v>
      </c>
      <c r="L34" s="173"/>
      <c r="M34" s="191"/>
      <c r="N34" s="175" t="s">
        <v>17</v>
      </c>
      <c r="O34" s="191"/>
      <c r="P34" s="173"/>
      <c r="Q34" s="191"/>
      <c r="R34" s="175" t="s">
        <v>17</v>
      </c>
      <c r="S34" s="191"/>
      <c r="T34" s="185" t="s">
        <v>45</v>
      </c>
      <c r="U34" s="190"/>
      <c r="V34" s="173" t="s">
        <v>2</v>
      </c>
      <c r="W34" s="192"/>
      <c r="X34" s="173"/>
      <c r="Y34" s="192">
        <v>5</v>
      </c>
      <c r="Z34" s="173"/>
      <c r="AA34" s="173"/>
      <c r="AB34" s="173"/>
      <c r="AC34" s="173"/>
      <c r="AD34" s="173"/>
      <c r="AE34" s="173"/>
      <c r="AF34" s="173"/>
      <c r="AG34" s="173"/>
      <c r="AH34" s="173"/>
      <c r="AI34" s="173"/>
      <c r="AJ34" s="173"/>
      <c r="AK34" s="173"/>
    </row>
    <row r="35" spans="1:37" x14ac:dyDescent="0.4">
      <c r="A35" s="173"/>
      <c r="B35" s="182"/>
      <c r="C35" s="183" t="s">
        <v>78</v>
      </c>
      <c r="D35" s="175" t="s">
        <v>16</v>
      </c>
      <c r="E35" s="190"/>
      <c r="F35" s="175" t="s">
        <v>17</v>
      </c>
      <c r="G35" s="190"/>
      <c r="H35" s="185" t="s">
        <v>45</v>
      </c>
      <c r="I35" s="190"/>
      <c r="J35" s="173" t="s">
        <v>2</v>
      </c>
      <c r="K35" s="183">
        <v>6</v>
      </c>
      <c r="L35" s="173"/>
      <c r="M35" s="191"/>
      <c r="N35" s="175" t="s">
        <v>17</v>
      </c>
      <c r="O35" s="191"/>
      <c r="P35" s="173"/>
      <c r="Q35" s="191"/>
      <c r="R35" s="175" t="s">
        <v>17</v>
      </c>
      <c r="S35" s="191"/>
      <c r="T35" s="185" t="s">
        <v>45</v>
      </c>
      <c r="U35" s="190"/>
      <c r="V35" s="173" t="s">
        <v>2</v>
      </c>
      <c r="W35" s="192"/>
      <c r="X35" s="173"/>
      <c r="Y35" s="192">
        <v>6</v>
      </c>
      <c r="Z35" s="173"/>
      <c r="AA35" s="173"/>
      <c r="AB35" s="173"/>
      <c r="AC35" s="173"/>
      <c r="AD35" s="173"/>
      <c r="AE35" s="173"/>
      <c r="AF35" s="173"/>
      <c r="AG35" s="173"/>
      <c r="AH35" s="173"/>
      <c r="AI35" s="173"/>
      <c r="AJ35" s="173"/>
      <c r="AK35" s="173"/>
    </row>
    <row r="36" spans="1:37" x14ac:dyDescent="0.4">
      <c r="A36" s="173"/>
      <c r="B36" s="182"/>
      <c r="C36" s="183" t="s">
        <v>79</v>
      </c>
      <c r="D36" s="175" t="s">
        <v>16</v>
      </c>
      <c r="E36" s="190"/>
      <c r="F36" s="175" t="s">
        <v>17</v>
      </c>
      <c r="G36" s="190"/>
      <c r="H36" s="185" t="s">
        <v>45</v>
      </c>
      <c r="I36" s="190"/>
      <c r="J36" s="173" t="s">
        <v>2</v>
      </c>
      <c r="K36" s="183">
        <v>7</v>
      </c>
      <c r="L36" s="173"/>
      <c r="M36" s="191"/>
      <c r="N36" s="175" t="s">
        <v>17</v>
      </c>
      <c r="O36" s="191"/>
      <c r="P36" s="173"/>
      <c r="Q36" s="191"/>
      <c r="R36" s="175" t="s">
        <v>17</v>
      </c>
      <c r="S36" s="191"/>
      <c r="T36" s="185" t="s">
        <v>45</v>
      </c>
      <c r="U36" s="190"/>
      <c r="V36" s="173" t="s">
        <v>2</v>
      </c>
      <c r="W36" s="192"/>
      <c r="X36" s="173"/>
      <c r="Y36" s="192">
        <v>7</v>
      </c>
      <c r="Z36" s="173"/>
      <c r="AA36" s="173"/>
      <c r="AB36" s="173"/>
      <c r="AC36" s="173"/>
      <c r="AD36" s="173"/>
      <c r="AE36" s="173"/>
      <c r="AF36" s="173"/>
      <c r="AG36" s="173"/>
      <c r="AH36" s="173"/>
      <c r="AI36" s="173"/>
      <c r="AJ36" s="173"/>
      <c r="AK36" s="173"/>
    </row>
    <row r="37" spans="1:37" x14ac:dyDescent="0.4">
      <c r="A37" s="173"/>
      <c r="B37" s="182"/>
      <c r="C37" s="183" t="s">
        <v>80</v>
      </c>
      <c r="D37" s="175" t="s">
        <v>16</v>
      </c>
      <c r="E37" s="190"/>
      <c r="F37" s="175" t="s">
        <v>17</v>
      </c>
      <c r="G37" s="190"/>
      <c r="H37" s="185" t="s">
        <v>45</v>
      </c>
      <c r="I37" s="190"/>
      <c r="J37" s="173" t="s">
        <v>2</v>
      </c>
      <c r="K37" s="183">
        <v>8</v>
      </c>
      <c r="L37" s="173"/>
      <c r="M37" s="191"/>
      <c r="N37" s="175" t="s">
        <v>17</v>
      </c>
      <c r="O37" s="191"/>
      <c r="P37" s="173"/>
      <c r="Q37" s="191"/>
      <c r="R37" s="175" t="s">
        <v>17</v>
      </c>
      <c r="S37" s="191"/>
      <c r="T37" s="185" t="s">
        <v>45</v>
      </c>
      <c r="U37" s="190"/>
      <c r="V37" s="173" t="s">
        <v>2</v>
      </c>
      <c r="W37" s="192"/>
      <c r="X37" s="173"/>
      <c r="Y37" s="192">
        <v>8</v>
      </c>
      <c r="Z37" s="173"/>
      <c r="AA37" s="173"/>
      <c r="AB37" s="173"/>
      <c r="AC37" s="173"/>
      <c r="AD37" s="173"/>
      <c r="AE37" s="173"/>
      <c r="AF37" s="173"/>
      <c r="AG37" s="173"/>
      <c r="AH37" s="173"/>
      <c r="AI37" s="173"/>
      <c r="AJ37" s="173"/>
      <c r="AK37" s="173"/>
    </row>
    <row r="38" spans="1:37" x14ac:dyDescent="0.4">
      <c r="A38" s="173"/>
      <c r="B38" s="182"/>
      <c r="C38" s="183" t="s">
        <v>81</v>
      </c>
      <c r="D38" s="175" t="s">
        <v>16</v>
      </c>
      <c r="E38" s="184"/>
      <c r="F38" s="175" t="s">
        <v>17</v>
      </c>
      <c r="G38" s="184"/>
      <c r="H38" s="185" t="s">
        <v>45</v>
      </c>
      <c r="I38" s="184">
        <v>0</v>
      </c>
      <c r="J38" s="173" t="s">
        <v>2</v>
      </c>
      <c r="K38" s="188" t="str">
        <f t="shared" ref="K38:K45" si="6">IF(OR(E38="",G38=""),"",(G38+IF(E38&gt;G38,1,0)-E38-I38)*24)</f>
        <v/>
      </c>
      <c r="L38" s="173"/>
      <c r="M38" s="187">
        <f>【記載例】特定施設入居者生活介護!$Q$11</f>
        <v>0.375</v>
      </c>
      <c r="N38" s="175" t="s">
        <v>17</v>
      </c>
      <c r="O38" s="187">
        <f>【記載例】特定施設入居者生活介護!$U$11</f>
        <v>0.70833333333333337</v>
      </c>
      <c r="P38" s="173"/>
      <c r="Q38" s="189" t="str">
        <f t="shared" ref="Q38:Q47" si="7">IF(E38="","",IF(E38&lt;M38,M38,IF(E38&gt;=O38,"",E38)))</f>
        <v/>
      </c>
      <c r="R38" s="175" t="s">
        <v>17</v>
      </c>
      <c r="S38" s="189" t="str">
        <f t="shared" ref="S38:S47" si="8">IF(G38="","",IF(G38&gt;E38,IF(G38&lt;O38,G38,O38),O38))</f>
        <v/>
      </c>
      <c r="T38" s="185" t="s">
        <v>45</v>
      </c>
      <c r="U38" s="184">
        <f>I38</f>
        <v>0</v>
      </c>
      <c r="V38" s="173" t="s">
        <v>2</v>
      </c>
      <c r="W38" s="188" t="str">
        <f t="shared" ref="W38:W45" si="9">IF(Q38="","",IF((S38+IF(Q38&gt;S38,1,0)-Q38-U38)*24=0,"",(S38+IF(Q38&gt;S38,1,0)-Q38-U38)*24))</f>
        <v/>
      </c>
      <c r="X38" s="173"/>
      <c r="Y38" s="188" t="str">
        <f t="shared" ref="Y38:Y45" si="10">IF(W38="",K38,IF(OR(K38-W38=0,K38-W38&lt;0),"",K38-W38))</f>
        <v/>
      </c>
      <c r="Z38" s="173"/>
      <c r="AA38" s="173"/>
      <c r="AB38" s="173"/>
      <c r="AC38" s="173"/>
      <c r="AD38" s="173"/>
      <c r="AE38" s="173"/>
      <c r="AF38" s="173"/>
      <c r="AG38" s="173"/>
      <c r="AH38" s="173"/>
      <c r="AI38" s="173"/>
      <c r="AJ38" s="173"/>
      <c r="AK38" s="173"/>
    </row>
    <row r="39" spans="1:37" x14ac:dyDescent="0.4">
      <c r="A39" s="173"/>
      <c r="B39" s="182"/>
      <c r="C39" s="183" t="s">
        <v>82</v>
      </c>
      <c r="D39" s="175" t="s">
        <v>16</v>
      </c>
      <c r="E39" s="184"/>
      <c r="F39" s="175" t="s">
        <v>17</v>
      </c>
      <c r="G39" s="184"/>
      <c r="H39" s="185" t="s">
        <v>45</v>
      </c>
      <c r="I39" s="184">
        <v>0</v>
      </c>
      <c r="J39" s="173" t="s">
        <v>2</v>
      </c>
      <c r="K39" s="188" t="str">
        <f t="shared" si="6"/>
        <v/>
      </c>
      <c r="L39" s="173"/>
      <c r="M39" s="187">
        <f>【記載例】特定施設入居者生活介護!$Q$11</f>
        <v>0.375</v>
      </c>
      <c r="N39" s="175" t="s">
        <v>17</v>
      </c>
      <c r="O39" s="187">
        <f>【記載例】特定施設入居者生活介護!$U$11</f>
        <v>0.70833333333333337</v>
      </c>
      <c r="P39" s="173"/>
      <c r="Q39" s="189" t="str">
        <f t="shared" si="7"/>
        <v/>
      </c>
      <c r="R39" s="175" t="s">
        <v>17</v>
      </c>
      <c r="S39" s="189" t="str">
        <f t="shared" si="8"/>
        <v/>
      </c>
      <c r="T39" s="185" t="s">
        <v>45</v>
      </c>
      <c r="U39" s="184">
        <f t="shared" ref="U39:U47" si="11">I39</f>
        <v>0</v>
      </c>
      <c r="V39" s="173" t="s">
        <v>2</v>
      </c>
      <c r="W39" s="188" t="str">
        <f t="shared" si="9"/>
        <v/>
      </c>
      <c r="X39" s="173"/>
      <c r="Y39" s="188" t="str">
        <f t="shared" si="10"/>
        <v/>
      </c>
      <c r="Z39" s="173"/>
      <c r="AA39" s="173"/>
      <c r="AB39" s="173"/>
      <c r="AC39" s="173"/>
      <c r="AD39" s="173"/>
      <c r="AE39" s="173"/>
      <c r="AF39" s="173"/>
      <c r="AG39" s="173"/>
      <c r="AH39" s="173"/>
      <c r="AI39" s="173"/>
      <c r="AJ39" s="173"/>
      <c r="AK39" s="173"/>
    </row>
    <row r="40" spans="1:37" x14ac:dyDescent="0.4">
      <c r="A40" s="173"/>
      <c r="B40" s="182"/>
      <c r="C40" s="183" t="s">
        <v>109</v>
      </c>
      <c r="D40" s="175" t="s">
        <v>16</v>
      </c>
      <c r="E40" s="184"/>
      <c r="F40" s="175" t="s">
        <v>17</v>
      </c>
      <c r="G40" s="184"/>
      <c r="H40" s="185" t="s">
        <v>45</v>
      </c>
      <c r="I40" s="184">
        <v>0</v>
      </c>
      <c r="J40" s="173" t="s">
        <v>2</v>
      </c>
      <c r="K40" s="188" t="str">
        <f t="shared" si="6"/>
        <v/>
      </c>
      <c r="L40" s="173"/>
      <c r="M40" s="187">
        <f>【記載例】特定施設入居者生活介護!$Q$11</f>
        <v>0.375</v>
      </c>
      <c r="N40" s="175" t="s">
        <v>17</v>
      </c>
      <c r="O40" s="187">
        <f>【記載例】特定施設入居者生活介護!$U$11</f>
        <v>0.70833333333333337</v>
      </c>
      <c r="P40" s="173"/>
      <c r="Q40" s="189" t="str">
        <f t="shared" si="7"/>
        <v/>
      </c>
      <c r="R40" s="175" t="s">
        <v>17</v>
      </c>
      <c r="S40" s="189" t="str">
        <f t="shared" si="8"/>
        <v/>
      </c>
      <c r="T40" s="185" t="s">
        <v>45</v>
      </c>
      <c r="U40" s="184">
        <f t="shared" si="11"/>
        <v>0</v>
      </c>
      <c r="V40" s="173" t="s">
        <v>2</v>
      </c>
      <c r="W40" s="188" t="str">
        <f t="shared" si="9"/>
        <v/>
      </c>
      <c r="X40" s="173"/>
      <c r="Y40" s="188" t="str">
        <f t="shared" si="10"/>
        <v/>
      </c>
      <c r="Z40" s="173"/>
      <c r="AA40" s="173"/>
      <c r="AB40" s="173"/>
      <c r="AC40" s="173"/>
      <c r="AD40" s="173"/>
      <c r="AE40" s="173"/>
      <c r="AF40" s="173"/>
      <c r="AG40" s="173"/>
      <c r="AH40" s="173"/>
      <c r="AI40" s="173"/>
      <c r="AJ40" s="173"/>
      <c r="AK40" s="173"/>
    </row>
    <row r="41" spans="1:37" x14ac:dyDescent="0.4">
      <c r="A41" s="173"/>
      <c r="B41" s="182"/>
      <c r="C41" s="193" t="s">
        <v>240</v>
      </c>
      <c r="D41" s="175" t="s">
        <v>16</v>
      </c>
      <c r="E41" s="184"/>
      <c r="F41" s="175" t="s">
        <v>17</v>
      </c>
      <c r="G41" s="184"/>
      <c r="H41" s="185" t="s">
        <v>45</v>
      </c>
      <c r="I41" s="184">
        <v>0</v>
      </c>
      <c r="J41" s="173" t="s">
        <v>2</v>
      </c>
      <c r="K41" s="188" t="str">
        <f t="shared" si="6"/>
        <v/>
      </c>
      <c r="L41" s="173"/>
      <c r="M41" s="187">
        <f>【記載例】特定施設入居者生活介護!$Q$11</f>
        <v>0.375</v>
      </c>
      <c r="N41" s="175" t="s">
        <v>17</v>
      </c>
      <c r="O41" s="187">
        <f>【記載例】特定施設入居者生活介護!$U$11</f>
        <v>0.70833333333333337</v>
      </c>
      <c r="P41" s="173"/>
      <c r="Q41" s="189" t="str">
        <f t="shared" si="7"/>
        <v/>
      </c>
      <c r="R41" s="175" t="s">
        <v>17</v>
      </c>
      <c r="S41" s="189" t="str">
        <f t="shared" si="8"/>
        <v/>
      </c>
      <c r="T41" s="185" t="s">
        <v>45</v>
      </c>
      <c r="U41" s="184">
        <f t="shared" si="11"/>
        <v>0</v>
      </c>
      <c r="V41" s="173" t="s">
        <v>2</v>
      </c>
      <c r="W41" s="188" t="str">
        <f t="shared" si="9"/>
        <v/>
      </c>
      <c r="X41" s="173"/>
      <c r="Y41" s="188" t="str">
        <f t="shared" si="10"/>
        <v/>
      </c>
      <c r="Z41" s="173"/>
      <c r="AA41" s="178" t="s">
        <v>243</v>
      </c>
      <c r="AB41" s="173"/>
      <c r="AC41" s="173"/>
      <c r="AD41" s="173"/>
      <c r="AE41" s="173"/>
      <c r="AF41" s="173"/>
      <c r="AG41" s="173"/>
      <c r="AH41" s="173"/>
      <c r="AI41" s="173"/>
      <c r="AJ41" s="173"/>
      <c r="AK41" s="173"/>
    </row>
    <row r="42" spans="1:37" x14ac:dyDescent="0.4">
      <c r="A42" s="173"/>
      <c r="B42" s="182"/>
      <c r="C42" s="193" t="s">
        <v>241</v>
      </c>
      <c r="D42" s="175" t="s">
        <v>16</v>
      </c>
      <c r="E42" s="184"/>
      <c r="F42" s="175" t="s">
        <v>17</v>
      </c>
      <c r="G42" s="184"/>
      <c r="H42" s="185" t="s">
        <v>45</v>
      </c>
      <c r="I42" s="184">
        <v>0</v>
      </c>
      <c r="J42" s="173" t="s">
        <v>2</v>
      </c>
      <c r="K42" s="188" t="str">
        <f t="shared" si="6"/>
        <v/>
      </c>
      <c r="L42" s="173"/>
      <c r="M42" s="187">
        <f>【記載例】特定施設入居者生活介護!$Q$11</f>
        <v>0.375</v>
      </c>
      <c r="N42" s="175" t="s">
        <v>17</v>
      </c>
      <c r="O42" s="187">
        <f>【記載例】特定施設入居者生活介護!$U$11</f>
        <v>0.70833333333333337</v>
      </c>
      <c r="P42" s="173"/>
      <c r="Q42" s="189" t="str">
        <f t="shared" si="7"/>
        <v/>
      </c>
      <c r="R42" s="175" t="s">
        <v>17</v>
      </c>
      <c r="S42" s="189" t="str">
        <f t="shared" si="8"/>
        <v/>
      </c>
      <c r="T42" s="185" t="s">
        <v>45</v>
      </c>
      <c r="U42" s="184">
        <f t="shared" si="11"/>
        <v>0</v>
      </c>
      <c r="V42" s="173" t="s">
        <v>2</v>
      </c>
      <c r="W42" s="188" t="str">
        <f t="shared" si="9"/>
        <v/>
      </c>
      <c r="X42" s="173"/>
      <c r="Y42" s="188" t="str">
        <f t="shared" si="10"/>
        <v/>
      </c>
      <c r="Z42" s="173"/>
      <c r="AA42" s="178" t="s">
        <v>243</v>
      </c>
      <c r="AB42" s="173"/>
      <c r="AC42" s="173"/>
      <c r="AD42" s="173"/>
      <c r="AE42" s="173"/>
      <c r="AF42" s="173"/>
      <c r="AG42" s="173"/>
      <c r="AH42" s="173"/>
      <c r="AI42" s="173"/>
      <c r="AJ42" s="173"/>
      <c r="AK42" s="173"/>
    </row>
    <row r="43" spans="1:37" x14ac:dyDescent="0.4">
      <c r="A43" s="173"/>
      <c r="B43" s="182"/>
      <c r="C43" s="183" t="s">
        <v>76</v>
      </c>
      <c r="D43" s="175" t="s">
        <v>16</v>
      </c>
      <c r="E43" s="184"/>
      <c r="F43" s="175" t="s">
        <v>17</v>
      </c>
      <c r="G43" s="184"/>
      <c r="H43" s="185" t="s">
        <v>45</v>
      </c>
      <c r="I43" s="184">
        <v>0</v>
      </c>
      <c r="J43" s="173" t="s">
        <v>2</v>
      </c>
      <c r="K43" s="188" t="str">
        <f t="shared" si="6"/>
        <v/>
      </c>
      <c r="L43" s="173"/>
      <c r="M43" s="187">
        <f>【記載例】特定施設入居者生活介護!$Q$11</f>
        <v>0.375</v>
      </c>
      <c r="N43" s="175" t="s">
        <v>17</v>
      </c>
      <c r="O43" s="187">
        <f>【記載例】特定施設入居者生活介護!$U$11</f>
        <v>0.70833333333333337</v>
      </c>
      <c r="P43" s="173"/>
      <c r="Q43" s="189" t="str">
        <f t="shared" si="7"/>
        <v/>
      </c>
      <c r="R43" s="175" t="s">
        <v>17</v>
      </c>
      <c r="S43" s="189" t="str">
        <f t="shared" si="8"/>
        <v/>
      </c>
      <c r="T43" s="185" t="s">
        <v>45</v>
      </c>
      <c r="U43" s="184">
        <f t="shared" si="11"/>
        <v>0</v>
      </c>
      <c r="V43" s="173" t="s">
        <v>2</v>
      </c>
      <c r="W43" s="188" t="str">
        <f t="shared" si="9"/>
        <v/>
      </c>
      <c r="X43" s="173"/>
      <c r="Y43" s="188" t="str">
        <f t="shared" si="10"/>
        <v/>
      </c>
      <c r="Z43" s="173"/>
      <c r="AA43" s="173"/>
      <c r="AB43" s="173"/>
      <c r="AC43" s="173"/>
      <c r="AD43" s="173"/>
      <c r="AE43" s="173"/>
      <c r="AF43" s="173"/>
      <c r="AG43" s="173"/>
      <c r="AH43" s="173"/>
      <c r="AI43" s="173"/>
      <c r="AJ43" s="173"/>
      <c r="AK43" s="173"/>
    </row>
    <row r="44" spans="1:37" x14ac:dyDescent="0.4">
      <c r="A44" s="173"/>
      <c r="B44" s="182" t="s">
        <v>132</v>
      </c>
      <c r="C44" s="194"/>
      <c r="D44" s="175" t="s">
        <v>16</v>
      </c>
      <c r="E44" s="184">
        <v>0.29166666666666669</v>
      </c>
      <c r="F44" s="175" t="s">
        <v>17</v>
      </c>
      <c r="G44" s="184">
        <v>0.39583333333333331</v>
      </c>
      <c r="H44" s="185" t="s">
        <v>45</v>
      </c>
      <c r="I44" s="184">
        <v>0</v>
      </c>
      <c r="J44" s="173" t="s">
        <v>2</v>
      </c>
      <c r="K44" s="188">
        <f t="shared" si="6"/>
        <v>2.4999999999999991</v>
      </c>
      <c r="L44" s="173"/>
      <c r="M44" s="187">
        <f>【記載例】特定施設入居者生活介護!$Q$11</f>
        <v>0.375</v>
      </c>
      <c r="N44" s="175" t="s">
        <v>17</v>
      </c>
      <c r="O44" s="187">
        <f>【記載例】特定施設入居者生活介護!$U$11</f>
        <v>0.70833333333333337</v>
      </c>
      <c r="P44" s="173"/>
      <c r="Q44" s="189">
        <f t="shared" si="7"/>
        <v>0.375</v>
      </c>
      <c r="R44" s="175" t="s">
        <v>17</v>
      </c>
      <c r="S44" s="189">
        <f t="shared" si="8"/>
        <v>0.39583333333333331</v>
      </c>
      <c r="T44" s="185" t="s">
        <v>45</v>
      </c>
      <c r="U44" s="184">
        <f t="shared" si="11"/>
        <v>0</v>
      </c>
      <c r="V44" s="173" t="s">
        <v>2</v>
      </c>
      <c r="W44" s="188">
        <f t="shared" si="9"/>
        <v>0.49999999999999956</v>
      </c>
      <c r="X44" s="173"/>
      <c r="Y44" s="188">
        <f t="shared" si="10"/>
        <v>1.9999999999999996</v>
      </c>
      <c r="Z44" s="173"/>
      <c r="AA44" s="173"/>
      <c r="AB44" s="173"/>
      <c r="AC44" s="173"/>
      <c r="AD44" s="173"/>
      <c r="AE44" s="173"/>
      <c r="AF44" s="173"/>
      <c r="AG44" s="173"/>
      <c r="AH44" s="173"/>
      <c r="AI44" s="173"/>
      <c r="AJ44" s="173"/>
      <c r="AK44" s="173"/>
    </row>
    <row r="45" spans="1:37" x14ac:dyDescent="0.4">
      <c r="A45" s="173"/>
      <c r="B45" s="182" t="s">
        <v>86</v>
      </c>
      <c r="C45" s="195"/>
      <c r="D45" s="175" t="s">
        <v>16</v>
      </c>
      <c r="E45" s="184">
        <v>0.6875</v>
      </c>
      <c r="F45" s="175" t="s">
        <v>17</v>
      </c>
      <c r="G45" s="184">
        <v>0.83333333333333337</v>
      </c>
      <c r="H45" s="185" t="s">
        <v>45</v>
      </c>
      <c r="I45" s="184">
        <v>0</v>
      </c>
      <c r="J45" s="173" t="s">
        <v>2</v>
      </c>
      <c r="K45" s="188">
        <f t="shared" si="6"/>
        <v>3.5000000000000009</v>
      </c>
      <c r="L45" s="173"/>
      <c r="M45" s="187">
        <f>【記載例】特定施設入居者生活介護!$Q$11</f>
        <v>0.375</v>
      </c>
      <c r="N45" s="175" t="s">
        <v>17</v>
      </c>
      <c r="O45" s="187">
        <f>【記載例】特定施設入居者生活介護!$U$11</f>
        <v>0.70833333333333337</v>
      </c>
      <c r="P45" s="173"/>
      <c r="Q45" s="189">
        <f t="shared" si="7"/>
        <v>0.6875</v>
      </c>
      <c r="R45" s="175" t="s">
        <v>17</v>
      </c>
      <c r="S45" s="189">
        <f t="shared" si="8"/>
        <v>0.70833333333333337</v>
      </c>
      <c r="T45" s="185" t="s">
        <v>45</v>
      </c>
      <c r="U45" s="184">
        <f t="shared" si="11"/>
        <v>0</v>
      </c>
      <c r="V45" s="173" t="s">
        <v>2</v>
      </c>
      <c r="W45" s="188">
        <f t="shared" si="9"/>
        <v>0.50000000000000089</v>
      </c>
      <c r="X45" s="173"/>
      <c r="Y45" s="188">
        <f t="shared" si="10"/>
        <v>3</v>
      </c>
      <c r="Z45" s="173"/>
      <c r="AA45" s="173"/>
      <c r="AB45" s="173"/>
      <c r="AC45" s="173"/>
      <c r="AD45" s="173"/>
      <c r="AE45" s="173"/>
      <c r="AF45" s="173"/>
      <c r="AG45" s="173"/>
      <c r="AH45" s="173"/>
      <c r="AI45" s="173"/>
      <c r="AJ45" s="173"/>
      <c r="AK45" s="173"/>
    </row>
    <row r="46" spans="1:37" x14ac:dyDescent="0.4">
      <c r="A46" s="173"/>
      <c r="B46" s="182" t="s">
        <v>87</v>
      </c>
      <c r="C46" s="196" t="s">
        <v>84</v>
      </c>
      <c r="D46" s="175" t="s">
        <v>16</v>
      </c>
      <c r="E46" s="184" t="s">
        <v>44</v>
      </c>
      <c r="F46" s="175" t="s">
        <v>17</v>
      </c>
      <c r="G46" s="184" t="s">
        <v>44</v>
      </c>
      <c r="H46" s="185" t="s">
        <v>45</v>
      </c>
      <c r="I46" s="184" t="s">
        <v>44</v>
      </c>
      <c r="J46" s="173" t="s">
        <v>2</v>
      </c>
      <c r="K46" s="188">
        <f>K44+K45</f>
        <v>6</v>
      </c>
      <c r="L46" s="173"/>
      <c r="M46" s="187">
        <f>【記載例】特定施設入居者生活介護!$Q$11</f>
        <v>0.375</v>
      </c>
      <c r="N46" s="175" t="s">
        <v>17</v>
      </c>
      <c r="O46" s="187">
        <f>【記載例】特定施設入居者生活介護!$U$11</f>
        <v>0.70833333333333337</v>
      </c>
      <c r="P46" s="173"/>
      <c r="Q46" s="189" t="str">
        <f t="shared" si="7"/>
        <v/>
      </c>
      <c r="R46" s="175" t="s">
        <v>17</v>
      </c>
      <c r="S46" s="189">
        <f t="shared" si="8"/>
        <v>0.70833333333333337</v>
      </c>
      <c r="T46" s="185" t="s">
        <v>45</v>
      </c>
      <c r="U46" s="184" t="str">
        <f t="shared" si="11"/>
        <v>-</v>
      </c>
      <c r="V46" s="173" t="s">
        <v>2</v>
      </c>
      <c r="W46" s="188">
        <f>W44+W45</f>
        <v>1.0000000000000004</v>
      </c>
      <c r="X46" s="173"/>
      <c r="Y46" s="188">
        <f>IF(W46="",K46,IF(K46-W46=0,"",K46-W46))</f>
        <v>5</v>
      </c>
      <c r="Z46" s="173"/>
      <c r="AA46" s="173"/>
      <c r="AB46" s="173"/>
      <c r="AC46" s="173"/>
      <c r="AD46" s="173"/>
      <c r="AE46" s="173"/>
      <c r="AF46" s="173"/>
      <c r="AG46" s="173"/>
      <c r="AH46" s="173"/>
      <c r="AI46" s="173"/>
      <c r="AJ46" s="173"/>
      <c r="AK46" s="173"/>
    </row>
    <row r="47" spans="1:37" x14ac:dyDescent="0.4">
      <c r="A47" s="173"/>
      <c r="B47" s="197" t="s">
        <v>242</v>
      </c>
      <c r="C47" s="183" t="s">
        <v>113</v>
      </c>
      <c r="D47" s="175" t="s">
        <v>16</v>
      </c>
      <c r="E47" s="184">
        <v>0.83333333333333337</v>
      </c>
      <c r="F47" s="175" t="s">
        <v>17</v>
      </c>
      <c r="G47" s="184">
        <v>0.29166666666666669</v>
      </c>
      <c r="H47" s="185" t="s">
        <v>45</v>
      </c>
      <c r="I47" s="184"/>
      <c r="J47" s="173" t="s">
        <v>2</v>
      </c>
      <c r="K47" s="188">
        <f t="shared" ref="K47" si="12">IF(OR(E47="",G47=""),"",(G47+IF(E47&gt;G47,1,0)-E47-I47)*24)</f>
        <v>11</v>
      </c>
      <c r="L47" s="173"/>
      <c r="M47" s="187">
        <f>【記載例】特定施設入居者生活介護!$Q$11</f>
        <v>0.375</v>
      </c>
      <c r="N47" s="175" t="s">
        <v>17</v>
      </c>
      <c r="O47" s="187">
        <f>【記載例】特定施設入居者生活介護!$U$11</f>
        <v>0.70833333333333337</v>
      </c>
      <c r="P47" s="173"/>
      <c r="Q47" s="189" t="str">
        <f t="shared" si="7"/>
        <v/>
      </c>
      <c r="R47" s="175" t="s">
        <v>17</v>
      </c>
      <c r="S47" s="189">
        <f t="shared" si="8"/>
        <v>0.70833333333333337</v>
      </c>
      <c r="T47" s="185" t="s">
        <v>45</v>
      </c>
      <c r="U47" s="184">
        <f t="shared" si="11"/>
        <v>0</v>
      </c>
      <c r="V47" s="173" t="s">
        <v>2</v>
      </c>
      <c r="W47" s="188" t="str">
        <f t="shared" ref="W47" si="13">IF(Q47="","",IF((S47+IF(Q47&gt;S47,1,0)-Q47-U47)*24=0,"",(S47+IF(Q47&gt;S47,1,0)-Q47-U47)*24))</f>
        <v/>
      </c>
      <c r="X47" s="173"/>
      <c r="Y47" s="188">
        <f t="shared" ref="Y47" si="14">IF(W47="",K47,IF(OR(K47-W47=0,K47-W47&lt;0),"",K47-W47))</f>
        <v>11</v>
      </c>
      <c r="Z47" s="173"/>
      <c r="AA47" s="173"/>
      <c r="AB47" s="173"/>
      <c r="AC47" s="173"/>
      <c r="AD47" s="173"/>
      <c r="AE47" s="173"/>
      <c r="AF47" s="173"/>
      <c r="AG47" s="173"/>
      <c r="AH47" s="173"/>
      <c r="AI47" s="173"/>
      <c r="AJ47" s="173"/>
      <c r="AK47" s="173"/>
    </row>
    <row r="48" spans="1:37" x14ac:dyDescent="0.4">
      <c r="A48" s="173"/>
      <c r="B48" s="175"/>
      <c r="C48" s="175"/>
      <c r="D48" s="175"/>
      <c r="E48" s="173"/>
      <c r="F48" s="173"/>
      <c r="G48" s="173"/>
      <c r="H48" s="173"/>
      <c r="I48" s="175"/>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x14ac:dyDescent="0.4">
      <c r="A49" s="173"/>
      <c r="B49" s="175"/>
      <c r="C49" s="175"/>
      <c r="D49" s="175"/>
      <c r="E49" s="173"/>
      <c r="F49" s="173"/>
      <c r="G49" s="173"/>
      <c r="H49" s="173"/>
      <c r="I49" s="175"/>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row>
    <row r="50" spans="1:37" x14ac:dyDescent="0.4">
      <c r="A50" s="173"/>
      <c r="B50" s="175"/>
      <c r="C50" s="175"/>
      <c r="D50" s="175"/>
      <c r="E50" s="173"/>
      <c r="F50" s="173"/>
      <c r="G50" s="173"/>
      <c r="H50" s="173"/>
      <c r="I50" s="175"/>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row>
    <row r="51" spans="1:37" x14ac:dyDescent="0.4">
      <c r="A51" s="173"/>
      <c r="B51" s="175"/>
      <c r="C51" s="175"/>
      <c r="D51" s="175"/>
      <c r="E51" s="173"/>
      <c r="F51" s="173"/>
      <c r="G51" s="173"/>
      <c r="H51" s="173"/>
      <c r="I51" s="175"/>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x14ac:dyDescent="0.4">
      <c r="A52" s="173"/>
      <c r="B52" s="175"/>
      <c r="C52" s="175"/>
      <c r="D52" s="175"/>
      <c r="E52" s="173"/>
      <c r="F52" s="173"/>
      <c r="G52" s="173"/>
      <c r="H52" s="173"/>
      <c r="I52" s="175"/>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row>
    <row r="53" spans="1:37" x14ac:dyDescent="0.4">
      <c r="A53" s="173"/>
      <c r="B53" s="175"/>
      <c r="C53" s="175"/>
      <c r="D53" s="175"/>
      <c r="E53" s="173"/>
      <c r="F53" s="173"/>
      <c r="G53" s="173"/>
      <c r="H53" s="173"/>
      <c r="I53" s="175"/>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37" x14ac:dyDescent="0.4">
      <c r="A54" s="173"/>
      <c r="B54" s="175"/>
      <c r="C54" s="175"/>
      <c r="D54" s="175"/>
      <c r="E54" s="173"/>
      <c r="F54" s="173"/>
      <c r="G54" s="173"/>
      <c r="H54" s="173"/>
      <c r="I54" s="175"/>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37" x14ac:dyDescent="0.4">
      <c r="A55" s="173"/>
      <c r="B55" s="175"/>
      <c r="C55" s="175"/>
      <c r="D55" s="175"/>
      <c r="E55" s="173"/>
      <c r="F55" s="173"/>
      <c r="G55" s="173"/>
      <c r="H55" s="173"/>
      <c r="I55" s="175"/>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37" x14ac:dyDescent="0.4">
      <c r="A56" s="173"/>
      <c r="B56" s="175"/>
      <c r="C56" s="175"/>
      <c r="D56" s="175"/>
      <c r="E56" s="173"/>
      <c r="F56" s="173"/>
      <c r="G56" s="173"/>
      <c r="H56" s="173"/>
      <c r="I56" s="175"/>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37" x14ac:dyDescent="0.4">
      <c r="A57" s="173"/>
      <c r="B57" s="175"/>
      <c r="C57" s="175"/>
      <c r="D57" s="175"/>
      <c r="E57" s="173"/>
      <c r="F57" s="173"/>
      <c r="G57" s="173"/>
      <c r="H57" s="173"/>
      <c r="I57" s="175"/>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37" x14ac:dyDescent="0.4">
      <c r="A58" s="173"/>
      <c r="B58" s="175"/>
      <c r="C58" s="175"/>
      <c r="D58" s="175"/>
      <c r="E58" s="173"/>
      <c r="F58" s="173"/>
      <c r="G58" s="173"/>
      <c r="H58" s="173"/>
      <c r="I58" s="175"/>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37" x14ac:dyDescent="0.4">
      <c r="A59" s="173"/>
      <c r="B59" s="175"/>
      <c r="C59" s="175"/>
      <c r="D59" s="175"/>
      <c r="E59" s="173"/>
      <c r="F59" s="173"/>
      <c r="G59" s="173"/>
      <c r="H59" s="173"/>
      <c r="I59" s="175"/>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37" x14ac:dyDescent="0.4">
      <c r="A60" s="173"/>
      <c r="B60" s="175"/>
      <c r="C60" s="175"/>
      <c r="D60" s="175"/>
      <c r="E60" s="173"/>
      <c r="F60" s="173"/>
      <c r="G60" s="173"/>
      <c r="H60" s="173"/>
      <c r="I60" s="175"/>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row r="61" spans="1:37" x14ac:dyDescent="0.4">
      <c r="A61" s="173"/>
      <c r="B61" s="175"/>
      <c r="C61" s="175"/>
      <c r="D61" s="175"/>
      <c r="E61" s="173"/>
      <c r="F61" s="173"/>
      <c r="G61" s="173"/>
      <c r="H61" s="173"/>
      <c r="I61" s="175"/>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1:37" x14ac:dyDescent="0.4">
      <c r="A62" s="173"/>
      <c r="B62" s="175"/>
      <c r="C62" s="175"/>
      <c r="D62" s="175"/>
      <c r="E62" s="173"/>
      <c r="F62" s="173"/>
      <c r="G62" s="173"/>
      <c r="H62" s="173"/>
      <c r="I62" s="175"/>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row>
    <row r="63" spans="1:37" x14ac:dyDescent="0.4">
      <c r="A63" s="173"/>
      <c r="B63" s="175"/>
      <c r="C63" s="175"/>
      <c r="D63" s="175"/>
      <c r="E63" s="173"/>
      <c r="F63" s="173"/>
      <c r="G63" s="173"/>
      <c r="H63" s="173"/>
      <c r="I63" s="175"/>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row>
    <row r="64" spans="1:37" x14ac:dyDescent="0.4">
      <c r="A64" s="173"/>
      <c r="B64" s="175"/>
      <c r="C64" s="175"/>
      <c r="D64" s="175"/>
      <c r="E64" s="173"/>
      <c r="F64" s="173"/>
      <c r="G64" s="173"/>
      <c r="H64" s="173"/>
      <c r="I64" s="175"/>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row>
    <row r="65" spans="1:37" x14ac:dyDescent="0.4">
      <c r="A65" s="173"/>
      <c r="B65" s="175"/>
      <c r="C65" s="175"/>
      <c r="D65" s="175"/>
      <c r="E65" s="173"/>
      <c r="F65" s="173"/>
      <c r="G65" s="173"/>
      <c r="H65" s="173"/>
      <c r="I65" s="175"/>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row>
    <row r="66" spans="1:37" x14ac:dyDescent="0.4">
      <c r="A66" s="173"/>
      <c r="B66" s="175"/>
      <c r="C66" s="175"/>
      <c r="D66" s="175"/>
      <c r="E66" s="173"/>
      <c r="F66" s="173"/>
      <c r="G66" s="173"/>
      <c r="H66" s="173"/>
      <c r="I66" s="175"/>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row>
    <row r="67" spans="1:37" x14ac:dyDescent="0.4">
      <c r="A67" s="173"/>
      <c r="B67" s="175"/>
      <c r="C67" s="175"/>
      <c r="D67" s="175"/>
      <c r="E67" s="173"/>
      <c r="F67" s="173"/>
      <c r="G67" s="173"/>
      <c r="H67" s="173"/>
      <c r="I67" s="175"/>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row>
    <row r="68" spans="1:37" x14ac:dyDescent="0.4">
      <c r="A68" s="173"/>
      <c r="B68" s="175"/>
      <c r="C68" s="175"/>
      <c r="D68" s="175"/>
      <c r="E68" s="173"/>
      <c r="F68" s="173"/>
      <c r="G68" s="173"/>
      <c r="H68" s="173"/>
      <c r="I68" s="175"/>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row>
    <row r="69" spans="1:37" x14ac:dyDescent="0.4">
      <c r="A69" s="173"/>
      <c r="B69" s="175"/>
      <c r="C69" s="175"/>
      <c r="D69" s="175"/>
      <c r="E69" s="173"/>
      <c r="F69" s="173"/>
      <c r="G69" s="173"/>
      <c r="H69" s="173"/>
      <c r="I69" s="175"/>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row>
    <row r="70" spans="1:37" x14ac:dyDescent="0.4">
      <c r="A70" s="173"/>
      <c r="B70" s="175"/>
      <c r="C70" s="175"/>
      <c r="D70" s="175"/>
      <c r="E70" s="173"/>
      <c r="F70" s="173"/>
      <c r="G70" s="173"/>
      <c r="H70" s="173"/>
      <c r="I70" s="175"/>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row>
    <row r="71" spans="1:37" x14ac:dyDescent="0.4">
      <c r="A71" s="173"/>
      <c r="B71" s="175"/>
      <c r="C71" s="175"/>
      <c r="D71" s="175"/>
      <c r="E71" s="173"/>
      <c r="F71" s="173"/>
      <c r="G71" s="173"/>
      <c r="H71" s="173"/>
      <c r="I71" s="175"/>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row>
    <row r="72" spans="1:37" x14ac:dyDescent="0.4">
      <c r="A72" s="173"/>
      <c r="B72" s="175"/>
      <c r="C72" s="175"/>
      <c r="D72" s="175"/>
      <c r="E72" s="173"/>
      <c r="F72" s="173"/>
      <c r="G72" s="173"/>
      <c r="H72" s="173"/>
      <c r="I72" s="175"/>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row>
    <row r="73" spans="1:37" x14ac:dyDescent="0.4">
      <c r="A73" s="173"/>
      <c r="B73" s="175"/>
      <c r="C73" s="175"/>
      <c r="D73" s="175"/>
      <c r="E73" s="173"/>
      <c r="F73" s="173"/>
      <c r="G73" s="173"/>
      <c r="H73" s="173"/>
      <c r="I73" s="175"/>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1:37" x14ac:dyDescent="0.4">
      <c r="A74" s="173"/>
      <c r="B74" s="175"/>
      <c r="C74" s="175"/>
      <c r="D74" s="175"/>
      <c r="E74" s="173"/>
      <c r="F74" s="173"/>
      <c r="G74" s="173"/>
      <c r="H74" s="173"/>
      <c r="I74" s="175"/>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1:37" x14ac:dyDescent="0.4">
      <c r="A75" s="173"/>
      <c r="B75" s="175"/>
      <c r="C75" s="175"/>
      <c r="D75" s="175"/>
      <c r="E75" s="173"/>
      <c r="F75" s="173"/>
      <c r="G75" s="173"/>
      <c r="H75" s="173"/>
      <c r="I75" s="175"/>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1:37" x14ac:dyDescent="0.4">
      <c r="A76" s="173"/>
      <c r="B76" s="175"/>
      <c r="C76" s="175"/>
      <c r="D76" s="175"/>
      <c r="E76" s="173"/>
      <c r="F76" s="173"/>
      <c r="G76" s="173"/>
      <c r="H76" s="173"/>
      <c r="I76" s="175"/>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1:37" x14ac:dyDescent="0.4">
      <c r="A77" s="173"/>
      <c r="B77" s="175"/>
      <c r="C77" s="175"/>
      <c r="D77" s="175"/>
      <c r="E77" s="173"/>
      <c r="F77" s="173"/>
      <c r="G77" s="173"/>
      <c r="H77" s="173"/>
      <c r="I77" s="175"/>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1:37" x14ac:dyDescent="0.4">
      <c r="A78" s="173"/>
      <c r="B78" s="175"/>
      <c r="C78" s="175"/>
      <c r="D78" s="175"/>
      <c r="E78" s="173"/>
      <c r="F78" s="173"/>
      <c r="G78" s="173"/>
      <c r="H78" s="173"/>
      <c r="I78" s="175"/>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row>
    <row r="79" spans="1:37" x14ac:dyDescent="0.4">
      <c r="A79" s="173"/>
      <c r="B79" s="175"/>
      <c r="C79" s="175"/>
      <c r="D79" s="175"/>
      <c r="E79" s="173"/>
      <c r="F79" s="173"/>
      <c r="G79" s="173"/>
      <c r="H79" s="173"/>
      <c r="I79" s="175"/>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row>
    <row r="80" spans="1:37" x14ac:dyDescent="0.4">
      <c r="A80" s="173"/>
      <c r="B80" s="175"/>
      <c r="C80" s="175"/>
      <c r="D80" s="175"/>
      <c r="E80" s="173"/>
      <c r="F80" s="173"/>
      <c r="G80" s="173"/>
      <c r="H80" s="173"/>
      <c r="I80" s="175"/>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1:37" x14ac:dyDescent="0.4">
      <c r="A81" s="173"/>
      <c r="B81" s="175"/>
      <c r="C81" s="175"/>
      <c r="D81" s="175"/>
      <c r="E81" s="173"/>
      <c r="F81" s="173"/>
      <c r="G81" s="173"/>
      <c r="H81" s="173"/>
      <c r="I81" s="175"/>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1:37" x14ac:dyDescent="0.4">
      <c r="A82" s="173"/>
      <c r="B82" s="175"/>
      <c r="C82" s="175"/>
      <c r="D82" s="175"/>
      <c r="E82" s="173"/>
      <c r="F82" s="173"/>
      <c r="G82" s="173"/>
      <c r="H82" s="173"/>
      <c r="I82" s="175"/>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1:37" x14ac:dyDescent="0.4">
      <c r="A83" s="173"/>
      <c r="B83" s="175"/>
      <c r="C83" s="175"/>
      <c r="D83" s="175"/>
      <c r="E83" s="173"/>
      <c r="F83" s="173"/>
      <c r="G83" s="173"/>
      <c r="H83" s="173"/>
      <c r="I83" s="175"/>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row>
    <row r="84" spans="1:37" x14ac:dyDescent="0.4">
      <c r="A84" s="173"/>
      <c r="B84" s="175"/>
      <c r="C84" s="175"/>
      <c r="D84" s="175"/>
      <c r="E84" s="173"/>
      <c r="F84" s="173"/>
      <c r="G84" s="173"/>
      <c r="H84" s="173"/>
      <c r="I84" s="175"/>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row>
    <row r="85" spans="1:37" x14ac:dyDescent="0.4">
      <c r="A85" s="173"/>
      <c r="B85" s="175"/>
      <c r="C85" s="175"/>
      <c r="D85" s="175"/>
      <c r="E85" s="173"/>
      <c r="F85" s="173"/>
      <c r="G85" s="173"/>
      <c r="H85" s="173"/>
      <c r="I85" s="175"/>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row>
    <row r="86" spans="1:37" x14ac:dyDescent="0.4">
      <c r="A86" s="173"/>
      <c r="B86" s="175"/>
      <c r="C86" s="175"/>
      <c r="D86" s="175"/>
      <c r="E86" s="173"/>
      <c r="F86" s="173"/>
      <c r="G86" s="173"/>
      <c r="H86" s="173"/>
      <c r="I86" s="175"/>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row>
    <row r="87" spans="1:37" x14ac:dyDescent="0.4">
      <c r="A87" s="173"/>
      <c r="B87" s="175"/>
      <c r="C87" s="175"/>
      <c r="D87" s="175"/>
      <c r="E87" s="173"/>
      <c r="F87" s="173"/>
      <c r="G87" s="173"/>
      <c r="H87" s="173"/>
      <c r="I87" s="175"/>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row>
    <row r="88" spans="1:37" x14ac:dyDescent="0.4">
      <c r="A88" s="173"/>
      <c r="B88" s="175"/>
      <c r="C88" s="175"/>
      <c r="D88" s="175"/>
      <c r="E88" s="173"/>
      <c r="F88" s="173"/>
      <c r="G88" s="173"/>
      <c r="H88" s="173"/>
      <c r="I88" s="175"/>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row>
    <row r="89" spans="1:37" x14ac:dyDescent="0.4">
      <c r="A89" s="173"/>
      <c r="B89" s="175"/>
      <c r="C89" s="175"/>
      <c r="D89" s="175"/>
      <c r="E89" s="173"/>
      <c r="F89" s="173"/>
      <c r="G89" s="173"/>
      <c r="H89" s="173"/>
      <c r="I89" s="175"/>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row>
    <row r="90" spans="1:37" x14ac:dyDescent="0.4">
      <c r="A90" s="173"/>
      <c r="B90" s="175"/>
      <c r="C90" s="175"/>
      <c r="D90" s="175"/>
      <c r="E90" s="173"/>
      <c r="F90" s="173"/>
      <c r="G90" s="173"/>
      <c r="H90" s="173"/>
      <c r="I90" s="175"/>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row>
    <row r="91" spans="1:37" x14ac:dyDescent="0.4">
      <c r="A91" s="173"/>
      <c r="B91" s="175"/>
      <c r="C91" s="175"/>
      <c r="D91" s="175"/>
      <c r="E91" s="173"/>
      <c r="F91" s="173"/>
      <c r="G91" s="173"/>
      <c r="H91" s="173"/>
      <c r="I91" s="175"/>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row>
    <row r="92" spans="1:37" x14ac:dyDescent="0.4">
      <c r="A92" s="173"/>
      <c r="B92" s="175"/>
      <c r="C92" s="175"/>
      <c r="D92" s="175"/>
      <c r="E92" s="173"/>
      <c r="F92" s="173"/>
      <c r="G92" s="173"/>
      <c r="H92" s="173"/>
      <c r="I92" s="175"/>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row>
    <row r="93" spans="1:37" x14ac:dyDescent="0.4">
      <c r="A93" s="173"/>
      <c r="B93" s="175"/>
      <c r="C93" s="175"/>
      <c r="D93" s="175"/>
      <c r="E93" s="173"/>
      <c r="F93" s="173"/>
      <c r="G93" s="173"/>
      <c r="H93" s="173"/>
      <c r="I93" s="175"/>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row>
    <row r="94" spans="1:37" x14ac:dyDescent="0.4">
      <c r="A94" s="173"/>
      <c r="B94" s="175"/>
      <c r="C94" s="175"/>
      <c r="D94" s="175"/>
      <c r="E94" s="173"/>
      <c r="F94" s="173"/>
      <c r="G94" s="173"/>
      <c r="H94" s="173"/>
      <c r="I94" s="175"/>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row>
    <row r="95" spans="1:37" x14ac:dyDescent="0.4">
      <c r="A95" s="173"/>
      <c r="B95" s="175"/>
      <c r="C95" s="175"/>
      <c r="D95" s="175"/>
      <c r="E95" s="173"/>
      <c r="F95" s="173"/>
      <c r="G95" s="173"/>
      <c r="H95" s="173"/>
      <c r="I95" s="175"/>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row>
    <row r="96" spans="1:37" x14ac:dyDescent="0.4">
      <c r="A96" s="173"/>
      <c r="B96" s="175"/>
      <c r="C96" s="175"/>
      <c r="D96" s="175"/>
      <c r="E96" s="173"/>
      <c r="F96" s="173"/>
      <c r="G96" s="173"/>
      <c r="H96" s="173"/>
      <c r="I96" s="175"/>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row>
    <row r="97" spans="1:37" x14ac:dyDescent="0.4">
      <c r="A97" s="173"/>
      <c r="B97" s="175"/>
      <c r="C97" s="175"/>
      <c r="D97" s="175"/>
      <c r="E97" s="173"/>
      <c r="F97" s="173"/>
      <c r="G97" s="173"/>
      <c r="H97" s="173"/>
      <c r="I97" s="175"/>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row>
    <row r="98" spans="1:37" x14ac:dyDescent="0.4">
      <c r="A98" s="173"/>
      <c r="B98" s="175"/>
      <c r="C98" s="175"/>
      <c r="D98" s="175"/>
      <c r="E98" s="173"/>
      <c r="F98" s="173"/>
      <c r="G98" s="173"/>
      <c r="H98" s="173"/>
      <c r="I98" s="175"/>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row>
    <row r="99" spans="1:37" x14ac:dyDescent="0.4">
      <c r="A99" s="173"/>
      <c r="B99" s="175"/>
      <c r="C99" s="175"/>
      <c r="D99" s="175"/>
      <c r="E99" s="173"/>
      <c r="F99" s="173"/>
      <c r="G99" s="173"/>
      <c r="H99" s="173"/>
      <c r="I99" s="175"/>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row>
    <row r="100" spans="1:37" x14ac:dyDescent="0.4">
      <c r="A100" s="173"/>
      <c r="B100" s="175"/>
      <c r="C100" s="175"/>
      <c r="D100" s="175"/>
      <c r="E100" s="173"/>
      <c r="F100" s="173"/>
      <c r="G100" s="173"/>
      <c r="H100" s="173"/>
      <c r="I100" s="175"/>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row>
    <row r="101" spans="1:37" x14ac:dyDescent="0.4">
      <c r="A101" s="173"/>
      <c r="B101" s="175"/>
      <c r="C101" s="175"/>
      <c r="D101" s="175"/>
      <c r="E101" s="173"/>
      <c r="F101" s="173"/>
      <c r="G101" s="173"/>
      <c r="H101" s="173"/>
      <c r="I101" s="175"/>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row>
    <row r="102" spans="1:37" x14ac:dyDescent="0.4">
      <c r="A102" s="173"/>
      <c r="B102" s="175"/>
      <c r="C102" s="175"/>
      <c r="D102" s="175"/>
      <c r="E102" s="173"/>
      <c r="F102" s="173"/>
      <c r="G102" s="173"/>
      <c r="H102" s="173"/>
      <c r="I102" s="175"/>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row>
    <row r="103" spans="1:37" x14ac:dyDescent="0.4">
      <c r="A103" s="173"/>
      <c r="B103" s="175"/>
      <c r="C103" s="175"/>
      <c r="D103" s="175"/>
      <c r="E103" s="173"/>
      <c r="F103" s="173"/>
      <c r="G103" s="173"/>
      <c r="H103" s="173"/>
      <c r="I103" s="175"/>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row>
    <row r="104" spans="1:37" x14ac:dyDescent="0.4">
      <c r="A104" s="173"/>
      <c r="B104" s="175"/>
      <c r="C104" s="175"/>
      <c r="D104" s="175"/>
      <c r="E104" s="173"/>
      <c r="F104" s="173"/>
      <c r="G104" s="173"/>
      <c r="H104" s="173"/>
      <c r="I104" s="175"/>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row>
    <row r="105" spans="1:37" x14ac:dyDescent="0.4">
      <c r="A105" s="173"/>
      <c r="B105" s="175"/>
      <c r="C105" s="175"/>
      <c r="D105" s="175"/>
      <c r="E105" s="173"/>
      <c r="F105" s="173"/>
      <c r="G105" s="173"/>
      <c r="H105" s="173"/>
      <c r="I105" s="175"/>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row>
    <row r="106" spans="1:37" x14ac:dyDescent="0.4">
      <c r="A106" s="173"/>
      <c r="B106" s="175"/>
      <c r="C106" s="175"/>
      <c r="D106" s="175"/>
      <c r="E106" s="173"/>
      <c r="F106" s="173"/>
      <c r="G106" s="173"/>
      <c r="H106" s="173"/>
      <c r="I106" s="175"/>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row>
    <row r="107" spans="1:37" x14ac:dyDescent="0.4">
      <c r="A107" s="173"/>
      <c r="B107" s="175"/>
      <c r="C107" s="175"/>
      <c r="D107" s="175"/>
      <c r="E107" s="173"/>
      <c r="F107" s="173"/>
      <c r="G107" s="173"/>
      <c r="H107" s="173"/>
      <c r="I107" s="175"/>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row>
    <row r="108" spans="1:37" x14ac:dyDescent="0.4">
      <c r="A108" s="173"/>
      <c r="B108" s="175"/>
      <c r="C108" s="175"/>
      <c r="D108" s="175"/>
      <c r="E108" s="173"/>
      <c r="F108" s="173"/>
      <c r="G108" s="173"/>
      <c r="H108" s="173"/>
      <c r="I108" s="175"/>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row>
    <row r="109" spans="1:37" x14ac:dyDescent="0.4">
      <c r="A109" s="173"/>
      <c r="B109" s="175"/>
      <c r="C109" s="175"/>
      <c r="D109" s="175"/>
      <c r="E109" s="173"/>
      <c r="F109" s="173"/>
      <c r="G109" s="173"/>
      <c r="H109" s="173"/>
      <c r="I109" s="175"/>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row>
    <row r="110" spans="1:37" x14ac:dyDescent="0.4">
      <c r="A110" s="173"/>
      <c r="B110" s="175"/>
      <c r="C110" s="175"/>
      <c r="D110" s="175"/>
      <c r="E110" s="173"/>
      <c r="F110" s="173"/>
      <c r="G110" s="173"/>
      <c r="H110" s="173"/>
      <c r="I110" s="175"/>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row>
    <row r="111" spans="1:37" x14ac:dyDescent="0.4">
      <c r="A111" s="173"/>
      <c r="B111" s="175"/>
      <c r="C111" s="175"/>
      <c r="D111" s="175"/>
      <c r="E111" s="173"/>
      <c r="F111" s="173"/>
      <c r="G111" s="173"/>
      <c r="H111" s="173"/>
      <c r="I111" s="175"/>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1:37" x14ac:dyDescent="0.4">
      <c r="A112" s="173"/>
      <c r="B112" s="175"/>
      <c r="C112" s="175"/>
      <c r="D112" s="175"/>
      <c r="E112" s="173"/>
      <c r="F112" s="173"/>
      <c r="G112" s="173"/>
      <c r="H112" s="173"/>
      <c r="I112" s="175"/>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row>
    <row r="113" spans="1:37" x14ac:dyDescent="0.4">
      <c r="A113" s="173"/>
      <c r="B113" s="175"/>
      <c r="C113" s="175"/>
      <c r="D113" s="175"/>
      <c r="E113" s="173"/>
      <c r="F113" s="173"/>
      <c r="G113" s="173"/>
      <c r="H113" s="173"/>
      <c r="I113" s="175"/>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row>
    <row r="114" spans="1:37" x14ac:dyDescent="0.4">
      <c r="A114" s="173"/>
      <c r="B114" s="175"/>
      <c r="C114" s="175"/>
      <c r="D114" s="175"/>
      <c r="E114" s="173"/>
      <c r="F114" s="173"/>
      <c r="G114" s="173"/>
      <c r="H114" s="173"/>
      <c r="I114" s="175"/>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row>
    <row r="115" spans="1:37" x14ac:dyDescent="0.4">
      <c r="A115" s="173"/>
      <c r="B115" s="175"/>
      <c r="C115" s="175"/>
      <c r="D115" s="175"/>
      <c r="E115" s="173"/>
      <c r="F115" s="173"/>
      <c r="G115" s="173"/>
      <c r="H115" s="173"/>
      <c r="I115" s="175"/>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row>
    <row r="116" spans="1:37" x14ac:dyDescent="0.4">
      <c r="A116" s="173"/>
      <c r="B116" s="175"/>
      <c r="C116" s="175"/>
      <c r="D116" s="175"/>
      <c r="E116" s="173"/>
      <c r="F116" s="173"/>
      <c r="G116" s="173"/>
      <c r="H116" s="173"/>
      <c r="I116" s="175"/>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row>
    <row r="117" spans="1:37" x14ac:dyDescent="0.4">
      <c r="A117" s="173"/>
      <c r="B117" s="175"/>
      <c r="C117" s="175"/>
      <c r="D117" s="175"/>
      <c r="E117" s="173"/>
      <c r="F117" s="173"/>
      <c r="G117" s="173"/>
      <c r="H117" s="173"/>
      <c r="I117" s="175"/>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row>
    <row r="118" spans="1:37" x14ac:dyDescent="0.4">
      <c r="A118" s="173"/>
      <c r="B118" s="175"/>
      <c r="C118" s="175"/>
      <c r="D118" s="175"/>
      <c r="E118" s="173"/>
      <c r="F118" s="173"/>
      <c r="G118" s="173"/>
      <c r="H118" s="173"/>
      <c r="I118" s="175"/>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row>
    <row r="119" spans="1:37" x14ac:dyDescent="0.4">
      <c r="A119" s="173"/>
      <c r="B119" s="175"/>
      <c r="C119" s="175"/>
      <c r="D119" s="175"/>
      <c r="E119" s="173"/>
      <c r="F119" s="173"/>
      <c r="G119" s="173"/>
      <c r="H119" s="173"/>
      <c r="I119" s="175"/>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row>
    <row r="120" spans="1:37" x14ac:dyDescent="0.4">
      <c r="A120" s="173"/>
      <c r="B120" s="175"/>
      <c r="C120" s="175"/>
      <c r="D120" s="175"/>
      <c r="E120" s="173"/>
      <c r="F120" s="173"/>
      <c r="G120" s="173"/>
      <c r="H120" s="173"/>
      <c r="I120" s="175"/>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row>
    <row r="121" spans="1:37" x14ac:dyDescent="0.4">
      <c r="A121" s="173"/>
      <c r="B121" s="175"/>
      <c r="C121" s="175"/>
      <c r="D121" s="175"/>
      <c r="E121" s="173"/>
      <c r="F121" s="173"/>
      <c r="G121" s="173"/>
      <c r="H121" s="173"/>
      <c r="I121" s="175"/>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row>
    <row r="122" spans="1:37" x14ac:dyDescent="0.4">
      <c r="A122" s="173"/>
      <c r="B122" s="175"/>
      <c r="C122" s="175"/>
      <c r="D122" s="175"/>
      <c r="E122" s="173"/>
      <c r="F122" s="173"/>
      <c r="G122" s="173"/>
      <c r="H122" s="173"/>
      <c r="I122" s="175"/>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row>
    <row r="123" spans="1:37" x14ac:dyDescent="0.4">
      <c r="A123" s="173"/>
      <c r="B123" s="175"/>
      <c r="C123" s="175"/>
      <c r="D123" s="175"/>
      <c r="E123" s="173"/>
      <c r="F123" s="173"/>
      <c r="G123" s="173"/>
      <c r="H123" s="173"/>
      <c r="I123" s="175"/>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row>
    <row r="124" spans="1:37" x14ac:dyDescent="0.4">
      <c r="A124" s="173"/>
      <c r="B124" s="175"/>
      <c r="C124" s="175"/>
      <c r="D124" s="175"/>
      <c r="E124" s="173"/>
      <c r="F124" s="173"/>
      <c r="G124" s="173"/>
      <c r="H124" s="173"/>
      <c r="I124" s="175"/>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row>
    <row r="125" spans="1:37" x14ac:dyDescent="0.4">
      <c r="A125" s="173"/>
      <c r="B125" s="175"/>
      <c r="C125" s="175"/>
      <c r="D125" s="175"/>
      <c r="E125" s="173"/>
      <c r="F125" s="173"/>
      <c r="G125" s="173"/>
      <c r="H125" s="173"/>
      <c r="I125" s="175"/>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row>
    <row r="126" spans="1:37" x14ac:dyDescent="0.4">
      <c r="A126" s="173"/>
      <c r="B126" s="175"/>
      <c r="C126" s="175"/>
      <c r="D126" s="175"/>
      <c r="E126" s="173"/>
      <c r="F126" s="173"/>
      <c r="G126" s="173"/>
      <c r="H126" s="173"/>
      <c r="I126" s="175"/>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row>
    <row r="127" spans="1:37" x14ac:dyDescent="0.4">
      <c r="A127" s="173"/>
      <c r="B127" s="175"/>
      <c r="C127" s="175"/>
      <c r="D127" s="175"/>
      <c r="E127" s="173"/>
      <c r="F127" s="173"/>
      <c r="G127" s="173"/>
      <c r="H127" s="173"/>
      <c r="I127" s="175"/>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row>
    <row r="128" spans="1:37" x14ac:dyDescent="0.4">
      <c r="A128" s="173"/>
      <c r="B128" s="175"/>
      <c r="C128" s="175"/>
      <c r="D128" s="175"/>
      <c r="E128" s="173"/>
      <c r="F128" s="173"/>
      <c r="G128" s="173"/>
      <c r="H128" s="173"/>
      <c r="I128" s="175"/>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row>
    <row r="129" spans="1:37" x14ac:dyDescent="0.4">
      <c r="A129" s="173"/>
      <c r="B129" s="175"/>
      <c r="C129" s="175"/>
      <c r="D129" s="175"/>
      <c r="E129" s="173"/>
      <c r="F129" s="173"/>
      <c r="G129" s="173"/>
      <c r="H129" s="173"/>
      <c r="I129" s="175"/>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row>
    <row r="130" spans="1:37" x14ac:dyDescent="0.4">
      <c r="A130" s="173"/>
      <c r="B130" s="175"/>
      <c r="C130" s="175"/>
      <c r="D130" s="175"/>
      <c r="E130" s="173"/>
      <c r="F130" s="173"/>
      <c r="G130" s="173"/>
      <c r="H130" s="173"/>
      <c r="I130" s="175"/>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row>
    <row r="131" spans="1:37" x14ac:dyDescent="0.4">
      <c r="A131" s="173"/>
      <c r="B131" s="175"/>
      <c r="C131" s="175"/>
      <c r="D131" s="175"/>
      <c r="E131" s="173"/>
      <c r="F131" s="173"/>
      <c r="G131" s="173"/>
      <c r="H131" s="173"/>
      <c r="I131" s="175"/>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row>
    <row r="132" spans="1:37" x14ac:dyDescent="0.4">
      <c r="A132" s="173"/>
      <c r="B132" s="175"/>
      <c r="C132" s="175"/>
      <c r="D132" s="175"/>
      <c r="E132" s="173"/>
      <c r="F132" s="173"/>
      <c r="G132" s="173"/>
      <c r="H132" s="173"/>
      <c r="I132" s="175"/>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row>
    <row r="133" spans="1:37" x14ac:dyDescent="0.4">
      <c r="A133" s="173"/>
      <c r="B133" s="175"/>
      <c r="C133" s="175"/>
      <c r="D133" s="175"/>
      <c r="E133" s="173"/>
      <c r="F133" s="173"/>
      <c r="G133" s="173"/>
      <c r="H133" s="173"/>
      <c r="I133" s="175"/>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row>
    <row r="134" spans="1:37" x14ac:dyDescent="0.4">
      <c r="A134" s="173"/>
      <c r="B134" s="175"/>
      <c r="C134" s="175"/>
      <c r="D134" s="175"/>
      <c r="E134" s="173"/>
      <c r="F134" s="173"/>
      <c r="G134" s="173"/>
      <c r="H134" s="173"/>
      <c r="I134" s="175"/>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row>
    <row r="135" spans="1:37" x14ac:dyDescent="0.4">
      <c r="A135" s="173"/>
      <c r="B135" s="175"/>
      <c r="C135" s="175"/>
      <c r="D135" s="175"/>
      <c r="E135" s="173"/>
      <c r="F135" s="173"/>
      <c r="G135" s="173"/>
      <c r="H135" s="173"/>
      <c r="I135" s="175"/>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row>
    <row r="136" spans="1:37" x14ac:dyDescent="0.4">
      <c r="A136" s="173"/>
      <c r="B136" s="175"/>
      <c r="C136" s="175"/>
      <c r="D136" s="175"/>
      <c r="E136" s="173"/>
      <c r="F136" s="173"/>
      <c r="G136" s="173"/>
      <c r="H136" s="173"/>
      <c r="I136" s="175"/>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row>
    <row r="137" spans="1:37" x14ac:dyDescent="0.4">
      <c r="A137" s="173"/>
      <c r="B137" s="175"/>
      <c r="C137" s="175"/>
      <c r="D137" s="175"/>
      <c r="E137" s="173"/>
      <c r="F137" s="173"/>
      <c r="G137" s="173"/>
      <c r="H137" s="173"/>
      <c r="I137" s="175"/>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row>
    <row r="138" spans="1:37" x14ac:dyDescent="0.4">
      <c r="A138" s="173"/>
      <c r="B138" s="175"/>
      <c r="C138" s="175"/>
      <c r="D138" s="175"/>
      <c r="E138" s="173"/>
      <c r="F138" s="173"/>
      <c r="G138" s="173"/>
      <c r="H138" s="173"/>
      <c r="I138" s="175"/>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row>
    <row r="139" spans="1:37" x14ac:dyDescent="0.4">
      <c r="A139" s="173"/>
      <c r="B139" s="175"/>
      <c r="C139" s="175"/>
      <c r="D139" s="175"/>
      <c r="E139" s="173"/>
      <c r="F139" s="173"/>
      <c r="G139" s="173"/>
      <c r="H139" s="173"/>
      <c r="I139" s="175"/>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row>
    <row r="140" spans="1:37" x14ac:dyDescent="0.4">
      <c r="A140" s="173"/>
      <c r="B140" s="175"/>
      <c r="C140" s="175"/>
      <c r="D140" s="175"/>
      <c r="E140" s="173"/>
      <c r="F140" s="173"/>
      <c r="G140" s="173"/>
      <c r="H140" s="173"/>
      <c r="I140" s="175"/>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row>
    <row r="141" spans="1:37" x14ac:dyDescent="0.4">
      <c r="A141" s="173"/>
      <c r="B141" s="175"/>
      <c r="C141" s="175"/>
      <c r="D141" s="175"/>
      <c r="E141" s="173"/>
      <c r="F141" s="173"/>
      <c r="G141" s="173"/>
      <c r="H141" s="173"/>
      <c r="I141" s="175"/>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row>
    <row r="142" spans="1:37" x14ac:dyDescent="0.4">
      <c r="A142" s="173"/>
      <c r="B142" s="175"/>
      <c r="C142" s="175"/>
      <c r="D142" s="175"/>
      <c r="E142" s="173"/>
      <c r="F142" s="173"/>
      <c r="G142" s="173"/>
      <c r="H142" s="173"/>
      <c r="I142" s="175"/>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row>
    <row r="143" spans="1:37" x14ac:dyDescent="0.4">
      <c r="A143" s="173"/>
      <c r="B143" s="175"/>
      <c r="C143" s="175"/>
      <c r="D143" s="175"/>
      <c r="E143" s="173"/>
      <c r="F143" s="173"/>
      <c r="G143" s="173"/>
      <c r="H143" s="173"/>
      <c r="I143" s="175"/>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row>
    <row r="144" spans="1:37" x14ac:dyDescent="0.4">
      <c r="A144" s="173"/>
      <c r="B144" s="175"/>
      <c r="C144" s="175"/>
      <c r="D144" s="175"/>
      <c r="E144" s="173"/>
      <c r="F144" s="173"/>
      <c r="G144" s="173"/>
      <c r="H144" s="173"/>
      <c r="I144" s="175"/>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row>
    <row r="145" spans="1:37" x14ac:dyDescent="0.4">
      <c r="A145" s="173"/>
      <c r="B145" s="175"/>
      <c r="C145" s="175"/>
      <c r="D145" s="175"/>
      <c r="E145" s="173"/>
      <c r="F145" s="173"/>
      <c r="G145" s="173"/>
      <c r="H145" s="173"/>
      <c r="I145" s="175"/>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row>
    <row r="146" spans="1:37" x14ac:dyDescent="0.4">
      <c r="A146" s="173"/>
      <c r="B146" s="175"/>
      <c r="C146" s="175"/>
      <c r="D146" s="175"/>
      <c r="E146" s="173"/>
      <c r="F146" s="173"/>
      <c r="G146" s="173"/>
      <c r="H146" s="173"/>
      <c r="I146" s="175"/>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row>
    <row r="147" spans="1:37" x14ac:dyDescent="0.4">
      <c r="A147" s="173"/>
      <c r="B147" s="175"/>
      <c r="C147" s="175"/>
      <c r="D147" s="175"/>
      <c r="E147" s="173"/>
      <c r="F147" s="173"/>
      <c r="G147" s="173"/>
      <c r="H147" s="173"/>
      <c r="I147" s="175"/>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row>
    <row r="148" spans="1:37" x14ac:dyDescent="0.4">
      <c r="A148" s="173"/>
      <c r="B148" s="175"/>
      <c r="C148" s="175"/>
      <c r="D148" s="175"/>
      <c r="E148" s="173"/>
      <c r="F148" s="173"/>
      <c r="G148" s="173"/>
      <c r="H148" s="173"/>
      <c r="I148" s="175"/>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row>
    <row r="149" spans="1:37" x14ac:dyDescent="0.4">
      <c r="A149" s="173"/>
      <c r="B149" s="175"/>
      <c r="C149" s="175"/>
      <c r="D149" s="175"/>
      <c r="E149" s="173"/>
      <c r="F149" s="173"/>
      <c r="G149" s="173"/>
      <c r="H149" s="173"/>
      <c r="I149" s="175"/>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row>
    <row r="150" spans="1:37" x14ac:dyDescent="0.4">
      <c r="A150" s="173"/>
      <c r="B150" s="175"/>
      <c r="C150" s="175"/>
      <c r="D150" s="175"/>
      <c r="E150" s="173"/>
      <c r="F150" s="173"/>
      <c r="G150" s="173"/>
      <c r="H150" s="173"/>
      <c r="I150" s="175"/>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row>
    <row r="151" spans="1:37" x14ac:dyDescent="0.4">
      <c r="A151" s="173"/>
      <c r="B151" s="175"/>
      <c r="C151" s="175"/>
      <c r="D151" s="175"/>
      <c r="E151" s="173"/>
      <c r="F151" s="173"/>
      <c r="G151" s="173"/>
      <c r="H151" s="173"/>
      <c r="I151" s="175"/>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row>
    <row r="152" spans="1:37" x14ac:dyDescent="0.4">
      <c r="A152" s="173"/>
      <c r="B152" s="175"/>
      <c r="C152" s="175"/>
      <c r="D152" s="175"/>
      <c r="E152" s="173"/>
      <c r="F152" s="173"/>
      <c r="G152" s="173"/>
      <c r="H152" s="173"/>
      <c r="I152" s="175"/>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row>
    <row r="153" spans="1:37" x14ac:dyDescent="0.4">
      <c r="A153" s="173"/>
      <c r="B153" s="175"/>
      <c r="C153" s="175"/>
      <c r="D153" s="175"/>
      <c r="E153" s="173"/>
      <c r="F153" s="173"/>
      <c r="G153" s="173"/>
      <c r="H153" s="173"/>
      <c r="I153" s="175"/>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row>
    <row r="154" spans="1:37" x14ac:dyDescent="0.4">
      <c r="A154" s="173"/>
      <c r="B154" s="175"/>
      <c r="C154" s="175"/>
      <c r="D154" s="175"/>
      <c r="E154" s="173"/>
      <c r="F154" s="173"/>
      <c r="G154" s="173"/>
      <c r="H154" s="173"/>
      <c r="I154" s="175"/>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row>
    <row r="155" spans="1:37" x14ac:dyDescent="0.4">
      <c r="A155" s="173"/>
      <c r="B155" s="175"/>
      <c r="C155" s="175"/>
      <c r="D155" s="175"/>
      <c r="E155" s="173"/>
      <c r="F155" s="173"/>
      <c r="G155" s="173"/>
      <c r="H155" s="173"/>
      <c r="I155" s="175"/>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row>
    <row r="156" spans="1:37" x14ac:dyDescent="0.4">
      <c r="A156" s="173"/>
      <c r="B156" s="175"/>
      <c r="C156" s="175"/>
      <c r="D156" s="175"/>
      <c r="E156" s="173"/>
      <c r="F156" s="173"/>
      <c r="G156" s="173"/>
      <c r="H156" s="173"/>
      <c r="I156" s="175"/>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row>
    <row r="157" spans="1:37" x14ac:dyDescent="0.4">
      <c r="A157" s="173"/>
      <c r="B157" s="175"/>
      <c r="C157" s="175"/>
      <c r="D157" s="175"/>
      <c r="E157" s="173"/>
      <c r="F157" s="173"/>
      <c r="G157" s="173"/>
      <c r="H157" s="173"/>
      <c r="I157" s="175"/>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row>
    <row r="158" spans="1:37" x14ac:dyDescent="0.4">
      <c r="A158" s="173"/>
      <c r="B158" s="175"/>
      <c r="C158" s="175"/>
      <c r="D158" s="175"/>
      <c r="E158" s="173"/>
      <c r="F158" s="173"/>
      <c r="G158" s="173"/>
      <c r="H158" s="173"/>
      <c r="I158" s="175"/>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row>
    <row r="159" spans="1:37" x14ac:dyDescent="0.4">
      <c r="A159" s="173"/>
      <c r="B159" s="175"/>
      <c r="C159" s="175"/>
      <c r="D159" s="175"/>
      <c r="E159" s="173"/>
      <c r="F159" s="173"/>
      <c r="G159" s="173"/>
      <c r="H159" s="173"/>
      <c r="I159" s="175"/>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row>
    <row r="160" spans="1:37" x14ac:dyDescent="0.4">
      <c r="A160" s="173"/>
      <c r="B160" s="175"/>
      <c r="C160" s="175"/>
      <c r="D160" s="175"/>
      <c r="E160" s="173"/>
      <c r="F160" s="173"/>
      <c r="G160" s="173"/>
      <c r="H160" s="173"/>
      <c r="I160" s="175"/>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row>
    <row r="161" spans="1:37" x14ac:dyDescent="0.4">
      <c r="A161" s="173"/>
      <c r="B161" s="175"/>
      <c r="C161" s="175"/>
      <c r="D161" s="175"/>
      <c r="E161" s="173"/>
      <c r="F161" s="173"/>
      <c r="G161" s="173"/>
      <c r="H161" s="173"/>
      <c r="I161" s="175"/>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row>
    <row r="162" spans="1:37" x14ac:dyDescent="0.4">
      <c r="A162" s="173"/>
      <c r="B162" s="175"/>
      <c r="C162" s="175"/>
      <c r="D162" s="175"/>
      <c r="E162" s="173"/>
      <c r="F162" s="173"/>
      <c r="G162" s="173"/>
      <c r="H162" s="173"/>
      <c r="I162" s="175"/>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row>
    <row r="163" spans="1:37" x14ac:dyDescent="0.4">
      <c r="A163" s="173"/>
      <c r="B163" s="175"/>
      <c r="C163" s="175"/>
      <c r="D163" s="175"/>
      <c r="E163" s="173"/>
      <c r="F163" s="173"/>
      <c r="G163" s="173"/>
      <c r="H163" s="173"/>
      <c r="I163" s="175"/>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row>
    <row r="164" spans="1:37" x14ac:dyDescent="0.4">
      <c r="A164" s="173"/>
      <c r="B164" s="175"/>
      <c r="C164" s="175"/>
      <c r="D164" s="175"/>
      <c r="E164" s="173"/>
      <c r="F164" s="173"/>
      <c r="G164" s="173"/>
      <c r="H164" s="173"/>
      <c r="I164" s="175"/>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row>
    <row r="165" spans="1:37" x14ac:dyDescent="0.4">
      <c r="A165" s="173"/>
      <c r="B165" s="175"/>
      <c r="C165" s="175"/>
      <c r="D165" s="175"/>
      <c r="E165" s="173"/>
      <c r="F165" s="173"/>
      <c r="G165" s="173"/>
      <c r="H165" s="173"/>
      <c r="I165" s="175"/>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row>
    <row r="166" spans="1:37" x14ac:dyDescent="0.4">
      <c r="A166" s="173"/>
      <c r="B166" s="175"/>
      <c r="C166" s="175"/>
      <c r="D166" s="175"/>
      <c r="E166" s="173"/>
      <c r="F166" s="173"/>
      <c r="G166" s="173"/>
      <c r="H166" s="173"/>
      <c r="I166" s="175"/>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row>
    <row r="167" spans="1:37" x14ac:dyDescent="0.4">
      <c r="A167" s="173"/>
      <c r="B167" s="175"/>
      <c r="C167" s="175"/>
      <c r="D167" s="175"/>
      <c r="E167" s="173"/>
      <c r="F167" s="173"/>
      <c r="G167" s="173"/>
      <c r="H167" s="173"/>
      <c r="I167" s="175"/>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row>
    <row r="168" spans="1:37" x14ac:dyDescent="0.4">
      <c r="A168" s="173"/>
      <c r="B168" s="175"/>
      <c r="C168" s="175"/>
      <c r="D168" s="175"/>
      <c r="E168" s="173"/>
      <c r="F168" s="173"/>
      <c r="G168" s="173"/>
      <c r="H168" s="173"/>
      <c r="I168" s="175"/>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row>
    <row r="169" spans="1:37" x14ac:dyDescent="0.4">
      <c r="A169" s="173"/>
      <c r="B169" s="175"/>
      <c r="C169" s="175"/>
      <c r="D169" s="175"/>
      <c r="E169" s="173"/>
      <c r="F169" s="173"/>
      <c r="G169" s="173"/>
      <c r="H169" s="173"/>
      <c r="I169" s="175"/>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row>
    <row r="170" spans="1:37" x14ac:dyDescent="0.4">
      <c r="A170" s="173"/>
      <c r="B170" s="175"/>
      <c r="C170" s="175"/>
      <c r="D170" s="175"/>
      <c r="E170" s="173"/>
      <c r="F170" s="173"/>
      <c r="G170" s="173"/>
      <c r="H170" s="173"/>
      <c r="I170" s="175"/>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row>
    <row r="171" spans="1:37" x14ac:dyDescent="0.4">
      <c r="A171" s="173"/>
      <c r="B171" s="175"/>
      <c r="C171" s="175"/>
      <c r="D171" s="175"/>
      <c r="E171" s="173"/>
      <c r="F171" s="173"/>
      <c r="G171" s="173"/>
      <c r="H171" s="173"/>
      <c r="I171" s="175"/>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row>
    <row r="172" spans="1:37" x14ac:dyDescent="0.4">
      <c r="A172" s="173"/>
      <c r="B172" s="175"/>
      <c r="C172" s="175"/>
      <c r="D172" s="175"/>
      <c r="E172" s="173"/>
      <c r="F172" s="173"/>
      <c r="G172" s="173"/>
      <c r="H172" s="173"/>
      <c r="I172" s="175"/>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row>
    <row r="173" spans="1:37" x14ac:dyDescent="0.4">
      <c r="A173" s="173"/>
      <c r="B173" s="175"/>
      <c r="C173" s="175"/>
      <c r="D173" s="175"/>
      <c r="E173" s="173"/>
      <c r="F173" s="173"/>
      <c r="G173" s="173"/>
      <c r="H173" s="173"/>
      <c r="I173" s="175"/>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row>
    <row r="174" spans="1:37" x14ac:dyDescent="0.4">
      <c r="A174" s="173"/>
      <c r="B174" s="175"/>
      <c r="C174" s="175"/>
      <c r="D174" s="175"/>
      <c r="E174" s="173"/>
      <c r="F174" s="173"/>
      <c r="G174" s="173"/>
      <c r="H174" s="173"/>
      <c r="I174" s="175"/>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row>
    <row r="175" spans="1:37" x14ac:dyDescent="0.4">
      <c r="A175" s="173"/>
      <c r="B175" s="175"/>
      <c r="C175" s="175"/>
      <c r="D175" s="175"/>
      <c r="E175" s="173"/>
      <c r="F175" s="173"/>
      <c r="G175" s="173"/>
      <c r="H175" s="173"/>
      <c r="I175" s="175"/>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row>
    <row r="176" spans="1:37" x14ac:dyDescent="0.4">
      <c r="A176" s="173"/>
      <c r="B176" s="175"/>
      <c r="C176" s="175"/>
      <c r="D176" s="175"/>
      <c r="E176" s="173"/>
      <c r="F176" s="173"/>
      <c r="G176" s="173"/>
      <c r="H176" s="173"/>
      <c r="I176" s="175"/>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row>
    <row r="177" spans="1:37" x14ac:dyDescent="0.4">
      <c r="A177" s="173"/>
      <c r="B177" s="175"/>
      <c r="C177" s="175"/>
      <c r="D177" s="175"/>
      <c r="E177" s="173"/>
      <c r="F177" s="173"/>
      <c r="G177" s="173"/>
      <c r="H177" s="173"/>
      <c r="I177" s="175"/>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row>
    <row r="178" spans="1:37" x14ac:dyDescent="0.4">
      <c r="A178" s="173"/>
      <c r="B178" s="175"/>
      <c r="C178" s="175"/>
      <c r="D178" s="175"/>
      <c r="E178" s="173"/>
      <c r="F178" s="173"/>
      <c r="G178" s="173"/>
      <c r="H178" s="173"/>
      <c r="I178" s="175"/>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row>
    <row r="179" spans="1:37" x14ac:dyDescent="0.4">
      <c r="A179" s="173"/>
      <c r="B179" s="175"/>
      <c r="C179" s="175"/>
      <c r="D179" s="175"/>
      <c r="E179" s="173"/>
      <c r="F179" s="173"/>
      <c r="G179" s="173"/>
      <c r="H179" s="173"/>
      <c r="I179" s="175"/>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row>
    <row r="180" spans="1:37" x14ac:dyDescent="0.4">
      <c r="A180" s="173"/>
      <c r="B180" s="175"/>
      <c r="C180" s="175"/>
      <c r="D180" s="175"/>
      <c r="E180" s="173"/>
      <c r="F180" s="173"/>
      <c r="G180" s="173"/>
      <c r="H180" s="173"/>
      <c r="I180" s="175"/>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row>
    <row r="181" spans="1:37" x14ac:dyDescent="0.4">
      <c r="A181" s="173"/>
      <c r="B181" s="175"/>
      <c r="C181" s="175"/>
      <c r="D181" s="175"/>
      <c r="E181" s="173"/>
      <c r="F181" s="173"/>
      <c r="G181" s="173"/>
      <c r="H181" s="173"/>
      <c r="I181" s="175"/>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row>
    <row r="182" spans="1:37" x14ac:dyDescent="0.4">
      <c r="A182" s="173"/>
      <c r="B182" s="175"/>
      <c r="C182" s="175"/>
      <c r="D182" s="175"/>
      <c r="E182" s="173"/>
      <c r="F182" s="173"/>
      <c r="G182" s="173"/>
      <c r="H182" s="173"/>
      <c r="I182" s="175"/>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row>
    <row r="183" spans="1:37" x14ac:dyDescent="0.4">
      <c r="A183" s="173"/>
      <c r="B183" s="175"/>
      <c r="C183" s="175"/>
      <c r="D183" s="175"/>
      <c r="E183" s="173"/>
      <c r="F183" s="173"/>
      <c r="G183" s="173"/>
      <c r="H183" s="173"/>
      <c r="I183" s="175"/>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row>
    <row r="184" spans="1:37" x14ac:dyDescent="0.4">
      <c r="A184" s="173"/>
      <c r="B184" s="175"/>
      <c r="C184" s="175"/>
      <c r="D184" s="175"/>
      <c r="E184" s="173"/>
      <c r="F184" s="173"/>
      <c r="G184" s="173"/>
      <c r="H184" s="173"/>
      <c r="I184" s="175"/>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row>
    <row r="185" spans="1:37" x14ac:dyDescent="0.4">
      <c r="A185" s="173"/>
      <c r="B185" s="175"/>
      <c r="C185" s="175"/>
      <c r="D185" s="175"/>
      <c r="E185" s="173"/>
      <c r="F185" s="173"/>
      <c r="G185" s="173"/>
      <c r="H185" s="173"/>
      <c r="I185" s="175"/>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row>
    <row r="186" spans="1:37" x14ac:dyDescent="0.4">
      <c r="A186" s="173"/>
      <c r="B186" s="175"/>
      <c r="C186" s="175"/>
      <c r="D186" s="175"/>
      <c r="E186" s="173"/>
      <c r="F186" s="173"/>
      <c r="G186" s="173"/>
      <c r="H186" s="173"/>
      <c r="I186" s="175"/>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row>
    <row r="187" spans="1:37" x14ac:dyDescent="0.4">
      <c r="A187" s="173"/>
      <c r="B187" s="175"/>
      <c r="C187" s="175"/>
      <c r="D187" s="175"/>
      <c r="E187" s="173"/>
      <c r="F187" s="173"/>
      <c r="G187" s="173"/>
      <c r="H187" s="173"/>
      <c r="I187" s="175"/>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row>
    <row r="188" spans="1:37" x14ac:dyDescent="0.4">
      <c r="A188" s="173"/>
      <c r="B188" s="175"/>
      <c r="C188" s="175"/>
      <c r="D188" s="175"/>
      <c r="E188" s="173"/>
      <c r="F188" s="173"/>
      <c r="G188" s="173"/>
      <c r="H188" s="173"/>
      <c r="I188" s="175"/>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row>
    <row r="189" spans="1:37" x14ac:dyDescent="0.4">
      <c r="A189" s="173"/>
      <c r="B189" s="175"/>
      <c r="C189" s="175"/>
      <c r="D189" s="175"/>
      <c r="E189" s="173"/>
      <c r="F189" s="173"/>
      <c r="G189" s="173"/>
      <c r="H189" s="173"/>
      <c r="I189" s="175"/>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row>
    <row r="190" spans="1:37" x14ac:dyDescent="0.4">
      <c r="A190" s="173"/>
      <c r="B190" s="175"/>
      <c r="C190" s="175"/>
      <c r="D190" s="175"/>
      <c r="E190" s="173"/>
      <c r="F190" s="173"/>
      <c r="G190" s="173"/>
      <c r="H190" s="173"/>
      <c r="I190" s="175"/>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row>
    <row r="191" spans="1:37" x14ac:dyDescent="0.4">
      <c r="A191" s="173"/>
      <c r="B191" s="175"/>
      <c r="C191" s="175"/>
      <c r="D191" s="175"/>
      <c r="E191" s="173"/>
      <c r="F191" s="173"/>
      <c r="G191" s="173"/>
      <c r="H191" s="173"/>
      <c r="I191" s="175"/>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row>
    <row r="192" spans="1:37" x14ac:dyDescent="0.4">
      <c r="A192" s="173"/>
      <c r="B192" s="175"/>
      <c r="C192" s="175"/>
      <c r="D192" s="175"/>
      <c r="E192" s="173"/>
      <c r="F192" s="173"/>
      <c r="G192" s="173"/>
      <c r="H192" s="173"/>
      <c r="I192" s="175"/>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row>
    <row r="193" spans="1:37" x14ac:dyDescent="0.4">
      <c r="A193" s="173"/>
      <c r="B193" s="175"/>
      <c r="C193" s="175"/>
      <c r="D193" s="175"/>
      <c r="E193" s="173"/>
      <c r="F193" s="173"/>
      <c r="G193" s="173"/>
      <c r="H193" s="173"/>
      <c r="I193" s="175"/>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row>
    <row r="194" spans="1:37" x14ac:dyDescent="0.4">
      <c r="A194" s="173"/>
      <c r="B194" s="175"/>
      <c r="C194" s="175"/>
      <c r="D194" s="175"/>
      <c r="E194" s="173"/>
      <c r="F194" s="173"/>
      <c r="G194" s="173"/>
      <c r="H194" s="173"/>
      <c r="I194" s="175"/>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row>
    <row r="195" spans="1:37" x14ac:dyDescent="0.4">
      <c r="A195" s="173"/>
      <c r="B195" s="175"/>
      <c r="C195" s="175"/>
      <c r="D195" s="175"/>
      <c r="E195" s="173"/>
      <c r="F195" s="173"/>
      <c r="G195" s="173"/>
      <c r="H195" s="173"/>
      <c r="I195" s="175"/>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row>
    <row r="196" spans="1:37" x14ac:dyDescent="0.4">
      <c r="A196" s="173"/>
      <c r="B196" s="175"/>
      <c r="C196" s="175"/>
      <c r="D196" s="175"/>
      <c r="E196" s="173"/>
      <c r="F196" s="173"/>
      <c r="G196" s="173"/>
      <c r="H196" s="173"/>
      <c r="I196" s="175"/>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row>
    <row r="197" spans="1:37" x14ac:dyDescent="0.4">
      <c r="A197" s="173"/>
      <c r="B197" s="175"/>
      <c r="C197" s="175"/>
      <c r="D197" s="175"/>
      <c r="E197" s="173"/>
      <c r="F197" s="173"/>
      <c r="G197" s="173"/>
      <c r="H197" s="173"/>
      <c r="I197" s="175"/>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row>
    <row r="198" spans="1:37" x14ac:dyDescent="0.4">
      <c r="A198" s="173"/>
      <c r="B198" s="175"/>
      <c r="C198" s="175"/>
      <c r="D198" s="175"/>
      <c r="E198" s="173"/>
      <c r="F198" s="173"/>
      <c r="G198" s="173"/>
      <c r="H198" s="173"/>
      <c r="I198" s="175"/>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row>
    <row r="199" spans="1:37" x14ac:dyDescent="0.4">
      <c r="A199" s="173"/>
      <c r="B199" s="175"/>
      <c r="C199" s="175"/>
      <c r="D199" s="175"/>
      <c r="E199" s="173"/>
      <c r="F199" s="173"/>
      <c r="G199" s="173"/>
      <c r="H199" s="173"/>
      <c r="I199" s="175"/>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row>
    <row r="200" spans="1:37" x14ac:dyDescent="0.4">
      <c r="A200" s="173"/>
      <c r="B200" s="175"/>
      <c r="C200" s="175"/>
      <c r="D200" s="175"/>
      <c r="E200" s="173"/>
      <c r="F200" s="173"/>
      <c r="G200" s="173"/>
      <c r="H200" s="173"/>
      <c r="I200" s="175"/>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row>
    <row r="201" spans="1:37" x14ac:dyDescent="0.4">
      <c r="A201" s="173"/>
      <c r="B201" s="175"/>
      <c r="C201" s="175"/>
      <c r="D201" s="175"/>
      <c r="E201" s="173"/>
      <c r="F201" s="173"/>
      <c r="G201" s="173"/>
      <c r="H201" s="173"/>
      <c r="I201" s="175"/>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row>
    <row r="202" spans="1:37" x14ac:dyDescent="0.4">
      <c r="A202" s="173"/>
      <c r="B202" s="175"/>
      <c r="C202" s="175"/>
      <c r="D202" s="175"/>
      <c r="E202" s="173"/>
      <c r="F202" s="173"/>
      <c r="G202" s="173"/>
      <c r="H202" s="173"/>
      <c r="I202" s="175"/>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row>
    <row r="203" spans="1:37" x14ac:dyDescent="0.4">
      <c r="A203" s="173"/>
      <c r="B203" s="175"/>
      <c r="C203" s="175"/>
      <c r="D203" s="175"/>
      <c r="E203" s="173"/>
      <c r="F203" s="173"/>
      <c r="G203" s="173"/>
      <c r="H203" s="173"/>
      <c r="I203" s="175"/>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row>
    <row r="204" spans="1:37" x14ac:dyDescent="0.4">
      <c r="A204" s="173"/>
      <c r="B204" s="175"/>
      <c r="C204" s="175"/>
      <c r="D204" s="175"/>
      <c r="E204" s="173"/>
      <c r="F204" s="173"/>
      <c r="G204" s="173"/>
      <c r="H204" s="173"/>
      <c r="I204" s="175"/>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row>
    <row r="205" spans="1:37" x14ac:dyDescent="0.4">
      <c r="A205" s="173"/>
      <c r="B205" s="175"/>
      <c r="C205" s="175"/>
      <c r="D205" s="175"/>
      <c r="E205" s="173"/>
      <c r="F205" s="173"/>
      <c r="G205" s="173"/>
      <c r="H205" s="173"/>
      <c r="I205" s="175"/>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row>
    <row r="206" spans="1:37" x14ac:dyDescent="0.4">
      <c r="A206" s="173"/>
      <c r="B206" s="175"/>
      <c r="C206" s="175"/>
      <c r="D206" s="175"/>
      <c r="E206" s="173"/>
      <c r="F206" s="173"/>
      <c r="G206" s="173"/>
      <c r="H206" s="173"/>
      <c r="I206" s="175"/>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row>
    <row r="207" spans="1:37" x14ac:dyDescent="0.4">
      <c r="A207" s="173"/>
      <c r="B207" s="175"/>
      <c r="C207" s="175"/>
      <c r="D207" s="175"/>
      <c r="E207" s="173"/>
      <c r="F207" s="173"/>
      <c r="G207" s="173"/>
      <c r="H207" s="173"/>
      <c r="I207" s="175"/>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row>
    <row r="208" spans="1:37" x14ac:dyDescent="0.4">
      <c r="A208" s="173"/>
      <c r="B208" s="175"/>
      <c r="C208" s="175"/>
      <c r="D208" s="175"/>
      <c r="E208" s="173"/>
      <c r="F208" s="173"/>
      <c r="G208" s="173"/>
      <c r="H208" s="173"/>
      <c r="I208" s="175"/>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row>
    <row r="209" spans="1:37" x14ac:dyDescent="0.4">
      <c r="A209" s="173"/>
      <c r="B209" s="175"/>
      <c r="C209" s="175"/>
      <c r="D209" s="175"/>
      <c r="E209" s="173"/>
      <c r="F209" s="173"/>
      <c r="G209" s="173"/>
      <c r="H209" s="173"/>
      <c r="I209" s="175"/>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row>
    <row r="210" spans="1:37" x14ac:dyDescent="0.4">
      <c r="A210" s="173"/>
      <c r="B210" s="175"/>
      <c r="C210" s="175"/>
      <c r="D210" s="175"/>
      <c r="E210" s="173"/>
      <c r="F210" s="173"/>
      <c r="G210" s="173"/>
      <c r="H210" s="173"/>
      <c r="I210" s="175"/>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row>
    <row r="211" spans="1:37" x14ac:dyDescent="0.4">
      <c r="A211" s="173"/>
      <c r="B211" s="175"/>
      <c r="C211" s="175"/>
      <c r="D211" s="175"/>
      <c r="E211" s="173"/>
      <c r="F211" s="173"/>
      <c r="G211" s="173"/>
      <c r="H211" s="173"/>
      <c r="I211" s="175"/>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row>
    <row r="212" spans="1:37" x14ac:dyDescent="0.4">
      <c r="A212" s="173"/>
      <c r="B212" s="175"/>
      <c r="C212" s="175"/>
      <c r="D212" s="175"/>
      <c r="E212" s="173"/>
      <c r="F212" s="173"/>
      <c r="G212" s="173"/>
      <c r="H212" s="173"/>
      <c r="I212" s="175"/>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row>
    <row r="213" spans="1:37" x14ac:dyDescent="0.4">
      <c r="A213" s="173"/>
      <c r="B213" s="175"/>
      <c r="C213" s="175"/>
      <c r="D213" s="175"/>
      <c r="E213" s="173"/>
      <c r="F213" s="173"/>
      <c r="G213" s="173"/>
      <c r="H213" s="173"/>
      <c r="I213" s="175"/>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row>
    <row r="214" spans="1:37" x14ac:dyDescent="0.4">
      <c r="A214" s="173"/>
      <c r="B214" s="175"/>
      <c r="C214" s="175"/>
      <c r="D214" s="175"/>
      <c r="E214" s="173"/>
      <c r="F214" s="173"/>
      <c r="G214" s="173"/>
      <c r="H214" s="173"/>
      <c r="I214" s="175"/>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row>
    <row r="215" spans="1:37" x14ac:dyDescent="0.4">
      <c r="A215" s="173"/>
      <c r="B215" s="175"/>
      <c r="C215" s="175"/>
      <c r="D215" s="175"/>
      <c r="E215" s="173"/>
      <c r="F215" s="173"/>
      <c r="G215" s="173"/>
      <c r="H215" s="173"/>
      <c r="I215" s="175"/>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row>
    <row r="216" spans="1:37" x14ac:dyDescent="0.4">
      <c r="A216" s="173"/>
      <c r="B216" s="175"/>
      <c r="C216" s="175"/>
      <c r="D216" s="175"/>
      <c r="E216" s="173"/>
      <c r="F216" s="173"/>
      <c r="G216" s="173"/>
      <c r="H216" s="173"/>
      <c r="I216" s="175"/>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row>
    <row r="217" spans="1:37" x14ac:dyDescent="0.4">
      <c r="A217" s="173"/>
      <c r="B217" s="175"/>
      <c r="C217" s="175"/>
      <c r="D217" s="175"/>
      <c r="E217" s="173"/>
      <c r="F217" s="173"/>
      <c r="G217" s="173"/>
      <c r="H217" s="173"/>
      <c r="I217" s="175"/>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row>
    <row r="218" spans="1:37" x14ac:dyDescent="0.4">
      <c r="A218" s="173"/>
      <c r="B218" s="175"/>
      <c r="C218" s="175"/>
      <c r="D218" s="175"/>
      <c r="E218" s="173"/>
      <c r="F218" s="173"/>
      <c r="G218" s="173"/>
      <c r="H218" s="173"/>
      <c r="I218" s="175"/>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row>
    <row r="219" spans="1:37" x14ac:dyDescent="0.4">
      <c r="A219" s="173"/>
      <c r="B219" s="175"/>
      <c r="C219" s="175"/>
      <c r="D219" s="175"/>
      <c r="E219" s="173"/>
      <c r="F219" s="173"/>
      <c r="G219" s="173"/>
      <c r="H219" s="173"/>
      <c r="I219" s="175"/>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row>
    <row r="220" spans="1:37" x14ac:dyDescent="0.4">
      <c r="A220" s="173"/>
      <c r="B220" s="175"/>
      <c r="C220" s="175"/>
      <c r="D220" s="175"/>
      <c r="E220" s="173"/>
      <c r="F220" s="173"/>
      <c r="G220" s="173"/>
      <c r="H220" s="173"/>
      <c r="I220" s="175"/>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row>
    <row r="221" spans="1:37" x14ac:dyDescent="0.4">
      <c r="A221" s="173"/>
      <c r="B221" s="175"/>
      <c r="C221" s="175"/>
      <c r="D221" s="175"/>
      <c r="E221" s="173"/>
      <c r="F221" s="173"/>
      <c r="G221" s="173"/>
      <c r="H221" s="173"/>
      <c r="I221" s="175"/>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row>
    <row r="222" spans="1:37" x14ac:dyDescent="0.4">
      <c r="A222" s="173"/>
      <c r="B222" s="175"/>
      <c r="C222" s="175"/>
      <c r="D222" s="175"/>
      <c r="E222" s="173"/>
      <c r="F222" s="173"/>
      <c r="G222" s="173"/>
      <c r="H222" s="173"/>
      <c r="I222" s="175"/>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row>
    <row r="223" spans="1:37" x14ac:dyDescent="0.4">
      <c r="A223" s="173"/>
      <c r="B223" s="175"/>
      <c r="C223" s="175"/>
      <c r="D223" s="175"/>
      <c r="E223" s="173"/>
      <c r="F223" s="173"/>
      <c r="G223" s="173"/>
      <c r="H223" s="173"/>
      <c r="I223" s="175"/>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row>
    <row r="224" spans="1:37" x14ac:dyDescent="0.4">
      <c r="A224" s="173"/>
      <c r="B224" s="175"/>
      <c r="C224" s="175"/>
      <c r="D224" s="175"/>
      <c r="E224" s="173"/>
      <c r="F224" s="173"/>
      <c r="G224" s="173"/>
      <c r="H224" s="173"/>
      <c r="I224" s="175"/>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row>
    <row r="225" spans="1:37" x14ac:dyDescent="0.4">
      <c r="A225" s="173"/>
      <c r="B225" s="175"/>
      <c r="C225" s="175"/>
      <c r="D225" s="175"/>
      <c r="E225" s="173"/>
      <c r="F225" s="173"/>
      <c r="G225" s="173"/>
      <c r="H225" s="173"/>
      <c r="I225" s="175"/>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row>
    <row r="226" spans="1:37" x14ac:dyDescent="0.4">
      <c r="A226" s="173"/>
      <c r="B226" s="175"/>
      <c r="C226" s="175"/>
      <c r="D226" s="175"/>
      <c r="E226" s="173"/>
      <c r="F226" s="173"/>
      <c r="G226" s="173"/>
      <c r="H226" s="173"/>
      <c r="I226" s="175"/>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row>
    <row r="227" spans="1:37" x14ac:dyDescent="0.4">
      <c r="A227" s="173"/>
      <c r="B227" s="175"/>
      <c r="C227" s="175"/>
      <c r="D227" s="175"/>
      <c r="E227" s="173"/>
      <c r="F227" s="173"/>
      <c r="G227" s="173"/>
      <c r="H227" s="173"/>
      <c r="I227" s="175"/>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row>
    <row r="228" spans="1:37" x14ac:dyDescent="0.4">
      <c r="A228" s="173"/>
      <c r="B228" s="175"/>
      <c r="C228" s="175"/>
      <c r="D228" s="175"/>
      <c r="E228" s="173"/>
      <c r="F228" s="173"/>
      <c r="G228" s="173"/>
      <c r="H228" s="173"/>
      <c r="I228" s="175"/>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row>
    <row r="229" spans="1:37" x14ac:dyDescent="0.4">
      <c r="A229" s="173"/>
      <c r="B229" s="175"/>
      <c r="C229" s="175"/>
      <c r="D229" s="175"/>
      <c r="E229" s="173"/>
      <c r="F229" s="173"/>
      <c r="G229" s="173"/>
      <c r="H229" s="173"/>
      <c r="I229" s="175"/>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row>
    <row r="230" spans="1:37" x14ac:dyDescent="0.4">
      <c r="A230" s="173"/>
      <c r="B230" s="175"/>
      <c r="C230" s="175"/>
      <c r="D230" s="175"/>
      <c r="E230" s="173"/>
      <c r="F230" s="173"/>
      <c r="G230" s="173"/>
      <c r="H230" s="173"/>
      <c r="I230" s="175"/>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row>
    <row r="231" spans="1:37" x14ac:dyDescent="0.4">
      <c r="A231" s="173"/>
      <c r="B231" s="175"/>
      <c r="C231" s="175"/>
      <c r="D231" s="175"/>
      <c r="E231" s="173"/>
      <c r="F231" s="173"/>
      <c r="G231" s="173"/>
      <c r="H231" s="173"/>
      <c r="I231" s="175"/>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row>
    <row r="232" spans="1:37" x14ac:dyDescent="0.4">
      <c r="A232" s="173"/>
      <c r="B232" s="175"/>
      <c r="C232" s="175"/>
      <c r="D232" s="175"/>
      <c r="E232" s="173"/>
      <c r="F232" s="173"/>
      <c r="G232" s="173"/>
      <c r="H232" s="173"/>
      <c r="I232" s="175"/>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row>
    <row r="233" spans="1:37" x14ac:dyDescent="0.4">
      <c r="A233" s="173"/>
      <c r="B233" s="175"/>
      <c r="C233" s="175"/>
      <c r="D233" s="175"/>
      <c r="E233" s="173"/>
      <c r="F233" s="173"/>
      <c r="G233" s="173"/>
      <c r="H233" s="173"/>
      <c r="I233" s="175"/>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row>
    <row r="234" spans="1:37" x14ac:dyDescent="0.4">
      <c r="A234" s="173"/>
      <c r="B234" s="175"/>
      <c r="C234" s="175"/>
      <c r="D234" s="175"/>
      <c r="E234" s="173"/>
      <c r="F234" s="173"/>
      <c r="G234" s="173"/>
      <c r="H234" s="173"/>
      <c r="I234" s="175"/>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row>
    <row r="235" spans="1:37" x14ac:dyDescent="0.4">
      <c r="A235" s="173"/>
      <c r="B235" s="175"/>
      <c r="C235" s="175"/>
      <c r="D235" s="175"/>
      <c r="E235" s="173"/>
      <c r="F235" s="173"/>
      <c r="G235" s="173"/>
      <c r="H235" s="173"/>
      <c r="I235" s="175"/>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row>
    <row r="236" spans="1:37" x14ac:dyDescent="0.4">
      <c r="A236" s="173"/>
      <c r="B236" s="175"/>
      <c r="C236" s="175"/>
      <c r="D236" s="175"/>
      <c r="E236" s="173"/>
      <c r="F236" s="173"/>
      <c r="G236" s="173"/>
      <c r="H236" s="173"/>
      <c r="I236" s="175"/>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row>
    <row r="237" spans="1:37" x14ac:dyDescent="0.4">
      <c r="A237" s="173"/>
      <c r="B237" s="175"/>
      <c r="C237" s="175"/>
      <c r="D237" s="175"/>
      <c r="E237" s="173"/>
      <c r="F237" s="173"/>
      <c r="G237" s="173"/>
      <c r="H237" s="173"/>
      <c r="I237" s="175"/>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row>
    <row r="238" spans="1:37" x14ac:dyDescent="0.4">
      <c r="A238" s="173"/>
      <c r="B238" s="175"/>
      <c r="C238" s="175"/>
      <c r="D238" s="175"/>
      <c r="E238" s="173"/>
      <c r="F238" s="173"/>
      <c r="G238" s="173"/>
      <c r="H238" s="173"/>
      <c r="I238" s="175"/>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row>
    <row r="239" spans="1:37" x14ac:dyDescent="0.4">
      <c r="A239" s="173"/>
      <c r="B239" s="175"/>
      <c r="C239" s="175"/>
      <c r="D239" s="175"/>
      <c r="E239" s="173"/>
      <c r="F239" s="173"/>
      <c r="G239" s="173"/>
      <c r="H239" s="173"/>
      <c r="I239" s="175"/>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row>
    <row r="240" spans="1:37" x14ac:dyDescent="0.4">
      <c r="A240" s="173"/>
      <c r="B240" s="175"/>
      <c r="C240" s="175"/>
      <c r="D240" s="175"/>
      <c r="E240" s="173"/>
      <c r="F240" s="173"/>
      <c r="G240" s="173"/>
      <c r="H240" s="173"/>
      <c r="I240" s="175"/>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row>
    <row r="241" spans="1:37" x14ac:dyDescent="0.4">
      <c r="A241" s="173"/>
      <c r="B241" s="175"/>
      <c r="C241" s="175"/>
      <c r="D241" s="175"/>
      <c r="E241" s="173"/>
      <c r="F241" s="173"/>
      <c r="G241" s="173"/>
      <c r="H241" s="173"/>
      <c r="I241" s="175"/>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row>
    <row r="242" spans="1:37" x14ac:dyDescent="0.4">
      <c r="A242" s="173"/>
      <c r="B242" s="175"/>
      <c r="C242" s="175"/>
      <c r="D242" s="175"/>
      <c r="E242" s="173"/>
      <c r="F242" s="173"/>
      <c r="G242" s="173"/>
      <c r="H242" s="173"/>
      <c r="I242" s="175"/>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row>
    <row r="243" spans="1:37" x14ac:dyDescent="0.4">
      <c r="A243" s="173"/>
      <c r="B243" s="175"/>
      <c r="C243" s="175"/>
      <c r="D243" s="175"/>
      <c r="E243" s="173"/>
      <c r="F243" s="173"/>
      <c r="G243" s="173"/>
      <c r="H243" s="173"/>
      <c r="I243" s="175"/>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row>
    <row r="244" spans="1:37" x14ac:dyDescent="0.4">
      <c r="A244" s="173"/>
      <c r="B244" s="175"/>
      <c r="C244" s="175"/>
      <c r="D244" s="175"/>
      <c r="E244" s="173"/>
      <c r="F244" s="173"/>
      <c r="G244" s="173"/>
      <c r="H244" s="173"/>
      <c r="I244" s="175"/>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row>
    <row r="245" spans="1:37" x14ac:dyDescent="0.4">
      <c r="A245" s="173"/>
      <c r="B245" s="175"/>
      <c r="C245" s="175"/>
      <c r="D245" s="175"/>
      <c r="E245" s="173"/>
      <c r="F245" s="173"/>
      <c r="G245" s="173"/>
      <c r="H245" s="173"/>
      <c r="I245" s="175"/>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row>
    <row r="246" spans="1:37" x14ac:dyDescent="0.4">
      <c r="A246" s="173"/>
      <c r="B246" s="175"/>
      <c r="C246" s="175"/>
      <c r="D246" s="175"/>
      <c r="E246" s="173"/>
      <c r="F246" s="173"/>
      <c r="G246" s="173"/>
      <c r="H246" s="173"/>
      <c r="I246" s="175"/>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row>
    <row r="247" spans="1:37" x14ac:dyDescent="0.4">
      <c r="A247" s="173"/>
      <c r="B247" s="175"/>
      <c r="C247" s="175"/>
      <c r="D247" s="175"/>
      <c r="E247" s="173"/>
      <c r="F247" s="173"/>
      <c r="G247" s="173"/>
      <c r="H247" s="173"/>
      <c r="I247" s="175"/>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row>
    <row r="248" spans="1:37" x14ac:dyDescent="0.4">
      <c r="A248" s="173"/>
      <c r="B248" s="175"/>
      <c r="C248" s="175"/>
      <c r="D248" s="175"/>
      <c r="E248" s="173"/>
      <c r="F248" s="173"/>
      <c r="G248" s="173"/>
      <c r="H248" s="173"/>
      <c r="I248" s="175"/>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row>
    <row r="249" spans="1:37" x14ac:dyDescent="0.4">
      <c r="A249" s="173"/>
      <c r="B249" s="175"/>
      <c r="C249" s="175"/>
      <c r="D249" s="175"/>
      <c r="E249" s="173"/>
      <c r="F249" s="173"/>
      <c r="G249" s="173"/>
      <c r="H249" s="173"/>
      <c r="I249" s="175"/>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row>
    <row r="250" spans="1:37" x14ac:dyDescent="0.4">
      <c r="A250" s="173"/>
      <c r="B250" s="175"/>
      <c r="C250" s="175"/>
      <c r="D250" s="175"/>
      <c r="E250" s="173"/>
      <c r="F250" s="173"/>
      <c r="G250" s="173"/>
      <c r="H250" s="173"/>
      <c r="I250" s="175"/>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row>
    <row r="251" spans="1:37" x14ac:dyDescent="0.4">
      <c r="A251" s="173"/>
      <c r="B251" s="175"/>
      <c r="C251" s="175"/>
      <c r="D251" s="175"/>
      <c r="E251" s="173"/>
      <c r="F251" s="173"/>
      <c r="G251" s="173"/>
      <c r="H251" s="173"/>
      <c r="I251" s="175"/>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row>
    <row r="252" spans="1:37" x14ac:dyDescent="0.4">
      <c r="A252" s="173"/>
      <c r="B252" s="175"/>
      <c r="C252" s="175"/>
      <c r="D252" s="175"/>
      <c r="E252" s="173"/>
      <c r="F252" s="173"/>
      <c r="G252" s="173"/>
      <c r="H252" s="173"/>
      <c r="I252" s="175"/>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row>
    <row r="253" spans="1:37" x14ac:dyDescent="0.4">
      <c r="A253" s="173"/>
      <c r="B253" s="175"/>
      <c r="C253" s="175"/>
      <c r="D253" s="175"/>
      <c r="E253" s="173"/>
      <c r="F253" s="173"/>
      <c r="G253" s="173"/>
      <c r="H253" s="173"/>
      <c r="I253" s="175"/>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row>
    <row r="254" spans="1:37" x14ac:dyDescent="0.4">
      <c r="A254" s="173"/>
      <c r="B254" s="175"/>
      <c r="C254" s="175"/>
      <c r="D254" s="175"/>
      <c r="E254" s="173"/>
      <c r="F254" s="173"/>
      <c r="G254" s="173"/>
      <c r="H254" s="173"/>
      <c r="I254" s="175"/>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row>
    <row r="255" spans="1:37" x14ac:dyDescent="0.4">
      <c r="A255" s="173"/>
      <c r="B255" s="175"/>
      <c r="C255" s="175"/>
      <c r="D255" s="175"/>
      <c r="E255" s="173"/>
      <c r="F255" s="173"/>
      <c r="G255" s="173"/>
      <c r="H255" s="173"/>
      <c r="I255" s="175"/>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row>
    <row r="256" spans="1:37" x14ac:dyDescent="0.4">
      <c r="A256" s="173"/>
      <c r="B256" s="175"/>
      <c r="C256" s="175"/>
      <c r="D256" s="175"/>
      <c r="E256" s="173"/>
      <c r="F256" s="173"/>
      <c r="G256" s="173"/>
      <c r="H256" s="173"/>
      <c r="I256" s="175"/>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row>
    <row r="257" spans="1:37" x14ac:dyDescent="0.4">
      <c r="A257" s="173"/>
      <c r="B257" s="175"/>
      <c r="C257" s="175"/>
      <c r="D257" s="175"/>
      <c r="E257" s="173"/>
      <c r="F257" s="173"/>
      <c r="G257" s="173"/>
      <c r="H257" s="173"/>
      <c r="I257" s="175"/>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row>
    <row r="258" spans="1:37" x14ac:dyDescent="0.4">
      <c r="A258" s="173"/>
      <c r="B258" s="175"/>
      <c r="C258" s="175"/>
      <c r="D258" s="175"/>
      <c r="E258" s="173"/>
      <c r="F258" s="173"/>
      <c r="G258" s="173"/>
      <c r="H258" s="173"/>
      <c r="I258" s="175"/>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row>
    <row r="259" spans="1:37" x14ac:dyDescent="0.4">
      <c r="A259" s="173"/>
      <c r="B259" s="175"/>
      <c r="C259" s="175"/>
      <c r="D259" s="175"/>
      <c r="E259" s="173"/>
      <c r="F259" s="173"/>
      <c r="G259" s="173"/>
      <c r="H259" s="173"/>
      <c r="I259" s="175"/>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row>
    <row r="260" spans="1:37" x14ac:dyDescent="0.4">
      <c r="A260" s="173"/>
      <c r="B260" s="175"/>
      <c r="C260" s="175"/>
      <c r="D260" s="175"/>
      <c r="E260" s="173"/>
      <c r="F260" s="173"/>
      <c r="G260" s="173"/>
      <c r="H260" s="173"/>
      <c r="I260" s="175"/>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row>
    <row r="261" spans="1:37" x14ac:dyDescent="0.4">
      <c r="A261" s="173"/>
      <c r="B261" s="175"/>
      <c r="C261" s="175"/>
      <c r="D261" s="175"/>
      <c r="E261" s="173"/>
      <c r="F261" s="173"/>
      <c r="G261" s="173"/>
      <c r="H261" s="173"/>
      <c r="I261" s="175"/>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row>
    <row r="262" spans="1:37" x14ac:dyDescent="0.4">
      <c r="A262" s="173"/>
      <c r="B262" s="175"/>
      <c r="C262" s="175"/>
      <c r="D262" s="175"/>
      <c r="E262" s="173"/>
      <c r="F262" s="173"/>
      <c r="G262" s="173"/>
      <c r="H262" s="173"/>
      <c r="I262" s="175"/>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row>
    <row r="263" spans="1:37" x14ac:dyDescent="0.4">
      <c r="A263" s="173"/>
      <c r="B263" s="175"/>
      <c r="C263" s="175"/>
      <c r="D263" s="175"/>
      <c r="E263" s="173"/>
      <c r="F263" s="173"/>
      <c r="G263" s="173"/>
      <c r="H263" s="173"/>
      <c r="I263" s="175"/>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row>
    <row r="264" spans="1:37" x14ac:dyDescent="0.4">
      <c r="A264" s="173"/>
      <c r="B264" s="175"/>
      <c r="C264" s="175"/>
      <c r="D264" s="175"/>
      <c r="E264" s="173"/>
      <c r="F264" s="173"/>
      <c r="G264" s="173"/>
      <c r="H264" s="173"/>
      <c r="I264" s="175"/>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row>
    <row r="265" spans="1:37" x14ac:dyDescent="0.4">
      <c r="A265" s="173"/>
      <c r="B265" s="175"/>
      <c r="C265" s="175"/>
      <c r="D265" s="175"/>
      <c r="E265" s="173"/>
      <c r="F265" s="173"/>
      <c r="G265" s="173"/>
      <c r="H265" s="173"/>
      <c r="I265" s="175"/>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row>
    <row r="266" spans="1:37" x14ac:dyDescent="0.4">
      <c r="A266" s="173"/>
      <c r="B266" s="175"/>
      <c r="C266" s="175"/>
      <c r="D266" s="175"/>
      <c r="E266" s="173"/>
      <c r="F266" s="173"/>
      <c r="G266" s="173"/>
      <c r="H266" s="173"/>
      <c r="I266" s="175"/>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row>
    <row r="267" spans="1:37" x14ac:dyDescent="0.4">
      <c r="A267" s="173"/>
      <c r="B267" s="175"/>
      <c r="C267" s="175"/>
      <c r="D267" s="175"/>
      <c r="E267" s="173"/>
      <c r="F267" s="173"/>
      <c r="G267" s="173"/>
      <c r="H267" s="173"/>
      <c r="I267" s="175"/>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row>
    <row r="268" spans="1:37" x14ac:dyDescent="0.4">
      <c r="A268" s="173"/>
      <c r="B268" s="175"/>
      <c r="C268" s="175"/>
      <c r="D268" s="175"/>
      <c r="E268" s="173"/>
      <c r="F268" s="173"/>
      <c r="G268" s="173"/>
      <c r="H268" s="173"/>
      <c r="I268" s="175"/>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row>
    <row r="269" spans="1:37" x14ac:dyDescent="0.4">
      <c r="A269" s="173"/>
      <c r="B269" s="175"/>
      <c r="C269" s="175"/>
      <c r="D269" s="175"/>
      <c r="E269" s="173"/>
      <c r="F269" s="173"/>
      <c r="G269" s="173"/>
      <c r="H269" s="173"/>
      <c r="I269" s="175"/>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row>
    <row r="270" spans="1:37" x14ac:dyDescent="0.4">
      <c r="A270" s="173"/>
      <c r="B270" s="175"/>
      <c r="C270" s="175"/>
      <c r="D270" s="175"/>
      <c r="E270" s="173"/>
      <c r="F270" s="173"/>
      <c r="G270" s="173"/>
      <c r="H270" s="173"/>
      <c r="I270" s="175"/>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row>
    <row r="271" spans="1:37" x14ac:dyDescent="0.4">
      <c r="A271" s="173"/>
      <c r="B271" s="175"/>
      <c r="C271" s="175"/>
      <c r="D271" s="175"/>
      <c r="E271" s="173"/>
      <c r="F271" s="173"/>
      <c r="G271" s="173"/>
      <c r="H271" s="173"/>
      <c r="I271" s="175"/>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row>
    <row r="272" spans="1:37" x14ac:dyDescent="0.4">
      <c r="A272" s="173"/>
      <c r="B272" s="175"/>
      <c r="C272" s="175"/>
      <c r="D272" s="175"/>
      <c r="E272" s="173"/>
      <c r="F272" s="173"/>
      <c r="G272" s="173"/>
      <c r="H272" s="173"/>
      <c r="I272" s="175"/>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row>
    <row r="273" spans="1:37" x14ac:dyDescent="0.4">
      <c r="A273" s="173"/>
      <c r="B273" s="175"/>
      <c r="C273" s="175"/>
      <c r="D273" s="175"/>
      <c r="E273" s="173"/>
      <c r="F273" s="173"/>
      <c r="G273" s="173"/>
      <c r="H273" s="173"/>
      <c r="I273" s="175"/>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row>
    <row r="274" spans="1:37" x14ac:dyDescent="0.4">
      <c r="A274" s="173"/>
      <c r="B274" s="175"/>
      <c r="C274" s="175"/>
      <c r="D274" s="175"/>
      <c r="E274" s="173"/>
      <c r="F274" s="173"/>
      <c r="G274" s="173"/>
      <c r="H274" s="173"/>
      <c r="I274" s="175"/>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row>
    <row r="275" spans="1:37" x14ac:dyDescent="0.4">
      <c r="A275" s="173"/>
      <c r="B275" s="175"/>
      <c r="C275" s="175"/>
      <c r="D275" s="175"/>
      <c r="E275" s="173"/>
      <c r="F275" s="173"/>
      <c r="G275" s="173"/>
      <c r="H275" s="173"/>
      <c r="I275" s="175"/>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row>
    <row r="276" spans="1:37" x14ac:dyDescent="0.4">
      <c r="A276" s="173"/>
      <c r="B276" s="175"/>
      <c r="C276" s="175"/>
      <c r="D276" s="175"/>
      <c r="E276" s="173"/>
      <c r="F276" s="173"/>
      <c r="G276" s="173"/>
      <c r="H276" s="173"/>
      <c r="I276" s="175"/>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row>
    <row r="277" spans="1:37" x14ac:dyDescent="0.4">
      <c r="A277" s="173"/>
      <c r="B277" s="175"/>
      <c r="C277" s="175"/>
      <c r="D277" s="175"/>
      <c r="E277" s="173"/>
      <c r="F277" s="173"/>
      <c r="G277" s="173"/>
      <c r="H277" s="173"/>
      <c r="I277" s="175"/>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row>
    <row r="278" spans="1:37" x14ac:dyDescent="0.4">
      <c r="A278" s="173"/>
      <c r="B278" s="175"/>
      <c r="C278" s="175"/>
      <c r="D278" s="175"/>
      <c r="E278" s="173"/>
      <c r="F278" s="173"/>
      <c r="G278" s="173"/>
      <c r="H278" s="173"/>
      <c r="I278" s="175"/>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row>
    <row r="279" spans="1:37" x14ac:dyDescent="0.4">
      <c r="A279" s="173"/>
      <c r="B279" s="175"/>
      <c r="C279" s="175"/>
      <c r="D279" s="175"/>
      <c r="E279" s="173"/>
      <c r="F279" s="173"/>
      <c r="G279" s="173"/>
      <c r="H279" s="173"/>
      <c r="I279" s="175"/>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row>
    <row r="280" spans="1:37" x14ac:dyDescent="0.4">
      <c r="A280" s="173"/>
      <c r="B280" s="175"/>
      <c r="C280" s="175"/>
      <c r="D280" s="175"/>
      <c r="E280" s="173"/>
      <c r="F280" s="173"/>
      <c r="G280" s="173"/>
      <c r="H280" s="173"/>
      <c r="I280" s="175"/>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row>
    <row r="281" spans="1:37" x14ac:dyDescent="0.4">
      <c r="A281" s="173"/>
      <c r="B281" s="175"/>
      <c r="C281" s="175"/>
      <c r="D281" s="175"/>
      <c r="E281" s="173"/>
      <c r="F281" s="173"/>
      <c r="G281" s="173"/>
      <c r="H281" s="173"/>
      <c r="I281" s="175"/>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row>
    <row r="282" spans="1:37" x14ac:dyDescent="0.4">
      <c r="A282" s="173"/>
      <c r="B282" s="175"/>
      <c r="C282" s="175"/>
      <c r="D282" s="175"/>
      <c r="E282" s="173"/>
      <c r="F282" s="173"/>
      <c r="G282" s="173"/>
      <c r="H282" s="173"/>
      <c r="I282" s="175"/>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row>
    <row r="283" spans="1:37" x14ac:dyDescent="0.4">
      <c r="A283" s="173"/>
      <c r="B283" s="175"/>
      <c r="C283" s="175"/>
      <c r="D283" s="175"/>
      <c r="E283" s="173"/>
      <c r="F283" s="173"/>
      <c r="G283" s="173"/>
      <c r="H283" s="173"/>
      <c r="I283" s="175"/>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row>
    <row r="284" spans="1:37" x14ac:dyDescent="0.4">
      <c r="A284" s="173"/>
      <c r="B284" s="175"/>
      <c r="C284" s="175"/>
      <c r="D284" s="175"/>
      <c r="E284" s="173"/>
      <c r="F284" s="173"/>
      <c r="G284" s="173"/>
      <c r="H284" s="173"/>
      <c r="I284" s="175"/>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row>
    <row r="285" spans="1:37" x14ac:dyDescent="0.4">
      <c r="A285" s="173"/>
      <c r="B285" s="175"/>
      <c r="C285" s="175"/>
      <c r="D285" s="175"/>
      <c r="E285" s="173"/>
      <c r="F285" s="173"/>
      <c r="G285" s="173"/>
      <c r="H285" s="173"/>
      <c r="I285" s="175"/>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row>
    <row r="286" spans="1:37" x14ac:dyDescent="0.4">
      <c r="A286" s="173"/>
      <c r="B286" s="175"/>
      <c r="C286" s="175"/>
      <c r="D286" s="175"/>
      <c r="E286" s="173"/>
      <c r="F286" s="173"/>
      <c r="G286" s="173"/>
      <c r="H286" s="173"/>
      <c r="I286" s="175"/>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row>
    <row r="287" spans="1:37" x14ac:dyDescent="0.4">
      <c r="A287" s="173"/>
      <c r="B287" s="175"/>
      <c r="C287" s="175"/>
      <c r="D287" s="175"/>
      <c r="E287" s="173"/>
      <c r="F287" s="173"/>
      <c r="G287" s="173"/>
      <c r="H287" s="173"/>
      <c r="I287" s="175"/>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row>
    <row r="288" spans="1:37" x14ac:dyDescent="0.4">
      <c r="A288" s="173"/>
      <c r="B288" s="175"/>
      <c r="C288" s="175"/>
      <c r="D288" s="175"/>
      <c r="E288" s="173"/>
      <c r="F288" s="173"/>
      <c r="G288" s="173"/>
      <c r="H288" s="173"/>
      <c r="I288" s="175"/>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row>
    <row r="289" spans="1:37" x14ac:dyDescent="0.4">
      <c r="A289" s="173"/>
      <c r="B289" s="175"/>
      <c r="C289" s="175"/>
      <c r="D289" s="175"/>
      <c r="E289" s="173"/>
      <c r="F289" s="173"/>
      <c r="G289" s="173"/>
      <c r="H289" s="173"/>
      <c r="I289" s="175"/>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row>
    <row r="290" spans="1:37" x14ac:dyDescent="0.4">
      <c r="A290" s="173"/>
      <c r="B290" s="175"/>
      <c r="C290" s="175"/>
      <c r="D290" s="175"/>
      <c r="E290" s="173"/>
      <c r="F290" s="173"/>
      <c r="G290" s="173"/>
      <c r="H290" s="173"/>
      <c r="I290" s="175"/>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row>
    <row r="291" spans="1:37" x14ac:dyDescent="0.4">
      <c r="A291" s="173"/>
      <c r="B291" s="175"/>
      <c r="C291" s="175"/>
      <c r="D291" s="175"/>
      <c r="E291" s="173"/>
      <c r="F291" s="173"/>
      <c r="G291" s="173"/>
      <c r="H291" s="173"/>
      <c r="I291" s="175"/>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row>
    <row r="292" spans="1:37" x14ac:dyDescent="0.4">
      <c r="A292" s="173"/>
      <c r="B292" s="175"/>
      <c r="C292" s="175"/>
      <c r="D292" s="175"/>
      <c r="E292" s="173"/>
      <c r="F292" s="173"/>
      <c r="G292" s="173"/>
      <c r="H292" s="173"/>
      <c r="I292" s="175"/>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row>
    <row r="293" spans="1:37" x14ac:dyDescent="0.4">
      <c r="A293" s="173"/>
      <c r="B293" s="175"/>
      <c r="C293" s="175"/>
      <c r="D293" s="175"/>
      <c r="E293" s="173"/>
      <c r="F293" s="173"/>
      <c r="G293" s="173"/>
      <c r="H293" s="173"/>
      <c r="I293" s="175"/>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row>
    <row r="294" spans="1:37" x14ac:dyDescent="0.4">
      <c r="A294" s="173"/>
      <c r="B294" s="175"/>
      <c r="C294" s="175"/>
      <c r="D294" s="175"/>
      <c r="E294" s="173"/>
      <c r="F294" s="173"/>
      <c r="G294" s="173"/>
      <c r="H294" s="173"/>
      <c r="I294" s="175"/>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row>
    <row r="295" spans="1:37" x14ac:dyDescent="0.4">
      <c r="A295" s="173"/>
      <c r="B295" s="175"/>
      <c r="C295" s="175"/>
      <c r="D295" s="175"/>
      <c r="E295" s="173"/>
      <c r="F295" s="173"/>
      <c r="G295" s="173"/>
      <c r="H295" s="173"/>
      <c r="I295" s="175"/>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row>
    <row r="296" spans="1:37" x14ac:dyDescent="0.4">
      <c r="A296" s="173"/>
      <c r="B296" s="175"/>
      <c r="C296" s="175"/>
      <c r="D296" s="175"/>
      <c r="E296" s="173"/>
      <c r="F296" s="173"/>
      <c r="G296" s="173"/>
      <c r="H296" s="173"/>
      <c r="I296" s="175"/>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row>
    <row r="297" spans="1:37" x14ac:dyDescent="0.4">
      <c r="A297" s="173"/>
      <c r="B297" s="175"/>
      <c r="C297" s="175"/>
      <c r="D297" s="175"/>
      <c r="E297" s="173"/>
      <c r="F297" s="173"/>
      <c r="G297" s="173"/>
      <c r="H297" s="173"/>
      <c r="I297" s="175"/>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row>
    <row r="298" spans="1:37" x14ac:dyDescent="0.4">
      <c r="A298" s="173"/>
      <c r="B298" s="175"/>
      <c r="C298" s="175"/>
      <c r="D298" s="175"/>
      <c r="E298" s="173"/>
      <c r="F298" s="173"/>
      <c r="G298" s="173"/>
      <c r="H298" s="173"/>
      <c r="I298" s="175"/>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row>
    <row r="299" spans="1:37" x14ac:dyDescent="0.4">
      <c r="A299" s="173"/>
      <c r="B299" s="175"/>
      <c r="C299" s="175"/>
      <c r="D299" s="175"/>
      <c r="E299" s="173"/>
      <c r="F299" s="173"/>
      <c r="G299" s="173"/>
      <c r="H299" s="173"/>
      <c r="I299" s="175"/>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row>
    <row r="300" spans="1:37" x14ac:dyDescent="0.4">
      <c r="A300" s="173"/>
      <c r="B300" s="175"/>
      <c r="C300" s="175"/>
      <c r="D300" s="175"/>
      <c r="E300" s="173"/>
      <c r="F300" s="173"/>
      <c r="G300" s="173"/>
      <c r="H300" s="173"/>
      <c r="I300" s="175"/>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row>
    <row r="301" spans="1:37" x14ac:dyDescent="0.4">
      <c r="A301" s="173"/>
      <c r="B301" s="175"/>
      <c r="C301" s="175"/>
      <c r="D301" s="175"/>
      <c r="E301" s="173"/>
      <c r="F301" s="173"/>
      <c r="G301" s="173"/>
      <c r="H301" s="173"/>
      <c r="I301" s="175"/>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row>
    <row r="302" spans="1:37" x14ac:dyDescent="0.4">
      <c r="A302" s="173"/>
      <c r="B302" s="175"/>
      <c r="C302" s="175"/>
      <c r="D302" s="175"/>
      <c r="E302" s="173"/>
      <c r="F302" s="173"/>
      <c r="G302" s="173"/>
      <c r="H302" s="173"/>
      <c r="I302" s="175"/>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row>
    <row r="303" spans="1:37" x14ac:dyDescent="0.4">
      <c r="A303" s="173"/>
      <c r="B303" s="175"/>
      <c r="C303" s="175"/>
      <c r="D303" s="175"/>
      <c r="E303" s="173"/>
      <c r="F303" s="173"/>
      <c r="G303" s="173"/>
      <c r="H303" s="173"/>
      <c r="I303" s="175"/>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row>
    <row r="304" spans="1:37" x14ac:dyDescent="0.4">
      <c r="A304" s="173"/>
      <c r="B304" s="175"/>
      <c r="C304" s="175"/>
      <c r="D304" s="175"/>
      <c r="E304" s="173"/>
      <c r="F304" s="173"/>
      <c r="G304" s="173"/>
      <c r="H304" s="173"/>
      <c r="I304" s="175"/>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row>
    <row r="305" spans="1:37" x14ac:dyDescent="0.4">
      <c r="A305" s="173"/>
      <c r="B305" s="175"/>
      <c r="C305" s="175"/>
      <c r="D305" s="175"/>
      <c r="E305" s="173"/>
      <c r="F305" s="173"/>
      <c r="G305" s="173"/>
      <c r="H305" s="173"/>
      <c r="I305" s="175"/>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row>
    <row r="306" spans="1:37" x14ac:dyDescent="0.4">
      <c r="A306" s="173"/>
      <c r="B306" s="175"/>
      <c r="C306" s="175"/>
      <c r="D306" s="175"/>
      <c r="E306" s="173"/>
      <c r="F306" s="173"/>
      <c r="G306" s="173"/>
      <c r="H306" s="173"/>
      <c r="I306" s="175"/>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row>
    <row r="307" spans="1:37" x14ac:dyDescent="0.4">
      <c r="A307" s="173"/>
      <c r="B307" s="175"/>
      <c r="C307" s="175"/>
      <c r="D307" s="175"/>
      <c r="E307" s="173"/>
      <c r="F307" s="173"/>
      <c r="G307" s="173"/>
      <c r="H307" s="173"/>
      <c r="I307" s="175"/>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row>
    <row r="308" spans="1:37" x14ac:dyDescent="0.4">
      <c r="A308" s="173"/>
      <c r="B308" s="175"/>
      <c r="C308" s="175"/>
      <c r="D308" s="175"/>
      <c r="E308" s="173"/>
      <c r="F308" s="173"/>
      <c r="G308" s="173"/>
      <c r="H308" s="173"/>
      <c r="I308" s="175"/>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row>
    <row r="309" spans="1:37" x14ac:dyDescent="0.4">
      <c r="A309" s="173"/>
      <c r="B309" s="175"/>
      <c r="C309" s="175"/>
      <c r="D309" s="175"/>
      <c r="E309" s="173"/>
      <c r="F309" s="173"/>
      <c r="G309" s="173"/>
      <c r="H309" s="173"/>
      <c r="I309" s="175"/>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row>
    <row r="310" spans="1:37" x14ac:dyDescent="0.4">
      <c r="A310" s="173"/>
      <c r="B310" s="175"/>
      <c r="C310" s="175"/>
      <c r="D310" s="175"/>
      <c r="E310" s="173"/>
      <c r="F310" s="173"/>
      <c r="G310" s="173"/>
      <c r="H310" s="173"/>
      <c r="I310" s="175"/>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row>
    <row r="311" spans="1:37" x14ac:dyDescent="0.4">
      <c r="A311" s="173"/>
      <c r="B311" s="175"/>
      <c r="C311" s="175"/>
      <c r="D311" s="175"/>
      <c r="E311" s="173"/>
      <c r="F311" s="173"/>
      <c r="G311" s="173"/>
      <c r="H311" s="173"/>
      <c r="I311" s="175"/>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row>
    <row r="312" spans="1:37" x14ac:dyDescent="0.4">
      <c r="A312" s="173"/>
      <c r="B312" s="175"/>
      <c r="C312" s="175"/>
      <c r="D312" s="175"/>
      <c r="E312" s="173"/>
      <c r="F312" s="173"/>
      <c r="G312" s="173"/>
      <c r="H312" s="173"/>
      <c r="I312" s="175"/>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row>
    <row r="313" spans="1:37" x14ac:dyDescent="0.4">
      <c r="A313" s="173"/>
      <c r="B313" s="175"/>
      <c r="C313" s="175"/>
      <c r="D313" s="175"/>
      <c r="E313" s="173"/>
      <c r="F313" s="173"/>
      <c r="G313" s="173"/>
      <c r="H313" s="173"/>
      <c r="I313" s="175"/>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row>
    <row r="314" spans="1:37" x14ac:dyDescent="0.4">
      <c r="A314" s="173"/>
      <c r="B314" s="175"/>
      <c r="C314" s="175"/>
      <c r="D314" s="175"/>
      <c r="E314" s="173"/>
      <c r="F314" s="173"/>
      <c r="G314" s="173"/>
      <c r="H314" s="173"/>
      <c r="I314" s="175"/>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row>
    <row r="315" spans="1:37" x14ac:dyDescent="0.4">
      <c r="A315" s="173"/>
      <c r="B315" s="175"/>
      <c r="C315" s="175"/>
      <c r="D315" s="175"/>
      <c r="E315" s="173"/>
      <c r="F315" s="173"/>
      <c r="G315" s="173"/>
      <c r="H315" s="173"/>
      <c r="I315" s="175"/>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row>
    <row r="316" spans="1:37" x14ac:dyDescent="0.4">
      <c r="A316" s="173"/>
      <c r="B316" s="175"/>
      <c r="C316" s="175"/>
      <c r="D316" s="175"/>
      <c r="E316" s="173"/>
      <c r="F316" s="173"/>
      <c r="G316" s="173"/>
      <c r="H316" s="173"/>
      <c r="I316" s="175"/>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row>
    <row r="317" spans="1:37" x14ac:dyDescent="0.4">
      <c r="A317" s="173"/>
      <c r="B317" s="175"/>
      <c r="C317" s="175"/>
      <c r="D317" s="175"/>
      <c r="E317" s="173"/>
      <c r="F317" s="173"/>
      <c r="G317" s="173"/>
      <c r="H317" s="173"/>
      <c r="I317" s="175"/>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row>
    <row r="318" spans="1:37" x14ac:dyDescent="0.4">
      <c r="A318" s="173"/>
      <c r="B318" s="175"/>
      <c r="C318" s="175"/>
      <c r="D318" s="175"/>
      <c r="E318" s="173"/>
      <c r="F318" s="173"/>
      <c r="G318" s="173"/>
      <c r="H318" s="173"/>
      <c r="I318" s="175"/>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row>
    <row r="319" spans="1:37" x14ac:dyDescent="0.4">
      <c r="A319" s="173"/>
      <c r="B319" s="175"/>
      <c r="C319" s="175"/>
      <c r="D319" s="175"/>
      <c r="E319" s="173"/>
      <c r="F319" s="173"/>
      <c r="G319" s="173"/>
      <c r="H319" s="173"/>
      <c r="I319" s="175"/>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Y6" sqref="Y6"/>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4" customFormat="1" ht="20.25" customHeight="1" x14ac:dyDescent="0.4">
      <c r="B1" s="22"/>
      <c r="C1" s="22"/>
      <c r="D1" s="22"/>
      <c r="E1" s="22"/>
      <c r="F1" s="22"/>
      <c r="G1" s="23" t="s">
        <v>294</v>
      </c>
      <c r="H1" s="23"/>
      <c r="I1" s="23"/>
      <c r="J1" s="23"/>
      <c r="K1" s="23"/>
      <c r="L1" s="23"/>
      <c r="M1" s="23"/>
      <c r="N1" s="23"/>
      <c r="O1" s="22"/>
      <c r="P1" s="22"/>
      <c r="Q1" s="24" t="s">
        <v>0</v>
      </c>
      <c r="R1" s="22"/>
      <c r="S1" s="22"/>
      <c r="T1" s="23"/>
      <c r="U1" s="23"/>
      <c r="V1" s="23"/>
      <c r="W1" s="23"/>
      <c r="X1" s="23"/>
      <c r="Y1" s="23"/>
      <c r="Z1" s="23"/>
      <c r="AA1" s="23"/>
      <c r="AB1" s="22"/>
      <c r="AC1" s="22"/>
      <c r="AD1" s="22"/>
      <c r="AE1" s="22"/>
      <c r="AF1" s="22"/>
      <c r="AG1" s="22"/>
      <c r="AH1" s="22"/>
      <c r="AI1" s="22"/>
      <c r="AJ1" s="22"/>
      <c r="AK1" s="22"/>
      <c r="AL1" s="22"/>
      <c r="AM1" s="22"/>
      <c r="AN1" s="22"/>
      <c r="AO1" s="22"/>
      <c r="AP1" s="22"/>
      <c r="AQ1" s="22"/>
      <c r="AR1" s="22"/>
      <c r="AS1" s="22"/>
      <c r="AT1" s="22"/>
      <c r="AU1" s="22"/>
      <c r="AV1" s="22"/>
      <c r="AW1" s="25" t="s">
        <v>31</v>
      </c>
      <c r="AX1" s="396" t="s">
        <v>263</v>
      </c>
      <c r="AY1" s="397"/>
      <c r="AZ1" s="397"/>
      <c r="BA1" s="397"/>
      <c r="BB1" s="397"/>
      <c r="BC1" s="397"/>
      <c r="BD1" s="397"/>
      <c r="BE1" s="397"/>
      <c r="BF1" s="397"/>
      <c r="BG1" s="397"/>
      <c r="BH1" s="397"/>
      <c r="BI1" s="397"/>
      <c r="BJ1" s="397"/>
      <c r="BK1" s="397"/>
      <c r="BL1" s="397"/>
      <c r="BM1" s="397"/>
      <c r="BN1" s="25" t="s">
        <v>2</v>
      </c>
    </row>
    <row r="2" spans="2:71" s="5" customFormat="1" ht="20.25" customHeight="1" x14ac:dyDescent="0.4">
      <c r="B2" s="26"/>
      <c r="C2" s="26"/>
      <c r="D2" s="26"/>
      <c r="E2" s="26"/>
      <c r="F2" s="26"/>
      <c r="G2" s="26"/>
      <c r="H2" s="26"/>
      <c r="I2" s="26"/>
      <c r="J2" s="26"/>
      <c r="K2" s="26"/>
      <c r="L2" s="26"/>
      <c r="M2" s="26"/>
      <c r="N2" s="24"/>
      <c r="O2" s="26"/>
      <c r="P2" s="26"/>
      <c r="Q2" s="24"/>
      <c r="R2" s="24"/>
      <c r="S2" s="26"/>
      <c r="T2" s="25"/>
      <c r="U2" s="25"/>
      <c r="V2" s="25"/>
      <c r="W2" s="25"/>
      <c r="X2" s="25"/>
      <c r="Y2" s="25"/>
      <c r="Z2" s="25"/>
      <c r="AA2" s="25"/>
      <c r="AB2" s="26"/>
      <c r="AC2" s="26"/>
      <c r="AD2" s="26"/>
      <c r="AE2" s="26"/>
      <c r="AF2" s="27" t="s">
        <v>28</v>
      </c>
      <c r="AG2" s="398">
        <v>2</v>
      </c>
      <c r="AH2" s="398"/>
      <c r="AI2" s="27" t="s">
        <v>29</v>
      </c>
      <c r="AJ2" s="399">
        <f>IF(AG2=0,"",YEAR(DATE(2018+AG2,1,1)))</f>
        <v>2020</v>
      </c>
      <c r="AK2" s="399"/>
      <c r="AL2" s="28" t="s">
        <v>30</v>
      </c>
      <c r="AM2" s="28" t="s">
        <v>1</v>
      </c>
      <c r="AN2" s="398">
        <v>4</v>
      </c>
      <c r="AO2" s="398"/>
      <c r="AP2" s="28" t="s">
        <v>25</v>
      </c>
      <c r="AQ2" s="26"/>
      <c r="AR2" s="26"/>
      <c r="AS2" s="26"/>
      <c r="AT2" s="26"/>
      <c r="AU2" s="26"/>
      <c r="AV2" s="26"/>
      <c r="AW2" s="25" t="s">
        <v>32</v>
      </c>
      <c r="AX2" s="400" t="s">
        <v>223</v>
      </c>
      <c r="AY2" s="400"/>
      <c r="AZ2" s="400"/>
      <c r="BA2" s="400"/>
      <c r="BB2" s="400"/>
      <c r="BC2" s="400"/>
      <c r="BD2" s="400"/>
      <c r="BE2" s="400"/>
      <c r="BF2" s="400"/>
      <c r="BG2" s="400"/>
      <c r="BH2" s="400"/>
      <c r="BI2" s="400"/>
      <c r="BJ2" s="400"/>
      <c r="BK2" s="400"/>
      <c r="BL2" s="400"/>
      <c r="BM2" s="400"/>
      <c r="BN2" s="25" t="s">
        <v>2</v>
      </c>
      <c r="BO2" s="6"/>
      <c r="BP2" s="6"/>
      <c r="BQ2" s="6"/>
    </row>
    <row r="3" spans="2:71" s="5" customFormat="1" ht="20.25" customHeight="1" x14ac:dyDescent="0.4">
      <c r="B3" s="26"/>
      <c r="C3" s="26"/>
      <c r="D3" s="26"/>
      <c r="E3" s="26"/>
      <c r="F3" s="26"/>
      <c r="G3" s="26"/>
      <c r="H3" s="26"/>
      <c r="I3" s="26"/>
      <c r="J3" s="26"/>
      <c r="K3" s="26"/>
      <c r="L3" s="26"/>
      <c r="M3" s="26"/>
      <c r="N3" s="24"/>
      <c r="O3" s="26"/>
      <c r="P3" s="26"/>
      <c r="Q3" s="24"/>
      <c r="R3" s="26"/>
      <c r="S3" s="25"/>
      <c r="T3" s="25"/>
      <c r="U3" s="25"/>
      <c r="V3" s="25"/>
      <c r="W3" s="25"/>
      <c r="X3" s="25"/>
      <c r="Y3" s="25"/>
      <c r="Z3" s="26"/>
      <c r="AA3" s="26"/>
      <c r="AB3" s="26"/>
      <c r="AC3" s="26"/>
      <c r="AD3" s="26"/>
      <c r="AE3" s="26"/>
      <c r="AF3" s="26"/>
      <c r="AG3" s="29"/>
      <c r="AH3" s="29"/>
      <c r="AI3" s="30"/>
      <c r="AJ3" s="31"/>
      <c r="AK3" s="30"/>
      <c r="AL3" s="26"/>
      <c r="AM3" s="26"/>
      <c r="AN3" s="26"/>
      <c r="AO3" s="26"/>
      <c r="AP3" s="26"/>
      <c r="AQ3" s="26"/>
      <c r="AR3" s="26"/>
      <c r="AS3" s="26"/>
      <c r="AT3" s="26"/>
      <c r="AU3" s="26"/>
      <c r="AV3" s="26"/>
      <c r="AW3" s="26"/>
      <c r="AX3" s="26"/>
      <c r="AY3" s="26"/>
      <c r="AZ3" s="26"/>
      <c r="BA3" s="26"/>
      <c r="BB3" s="26"/>
      <c r="BC3" s="26"/>
      <c r="BD3" s="26"/>
      <c r="BE3" s="26"/>
      <c r="BF3" s="26"/>
      <c r="BG3" s="26"/>
      <c r="BH3" s="32" t="s">
        <v>21</v>
      </c>
      <c r="BI3" s="401" t="s">
        <v>182</v>
      </c>
      <c r="BJ3" s="402"/>
      <c r="BK3" s="402"/>
      <c r="BL3" s="403"/>
      <c r="BM3" s="25"/>
      <c r="BN3" s="26"/>
    </row>
    <row r="4" spans="2:71" s="5" customFormat="1" ht="9" customHeight="1" x14ac:dyDescent="0.4">
      <c r="B4" s="26"/>
      <c r="C4" s="26"/>
      <c r="D4" s="26"/>
      <c r="E4" s="26"/>
      <c r="F4" s="26"/>
      <c r="G4" s="26"/>
      <c r="H4" s="26"/>
      <c r="I4" s="26"/>
      <c r="J4" s="26"/>
      <c r="K4" s="26"/>
      <c r="L4" s="26"/>
      <c r="M4" s="26"/>
      <c r="N4" s="24"/>
      <c r="O4" s="26"/>
      <c r="P4" s="26"/>
      <c r="Q4" s="24"/>
      <c r="R4" s="26"/>
      <c r="S4" s="25"/>
      <c r="T4" s="25"/>
      <c r="U4" s="25"/>
      <c r="V4" s="25"/>
      <c r="W4" s="25"/>
      <c r="X4" s="25"/>
      <c r="Y4" s="25"/>
      <c r="Z4" s="26"/>
      <c r="AA4" s="26"/>
      <c r="AB4" s="26"/>
      <c r="AC4" s="26"/>
      <c r="AD4" s="26"/>
      <c r="AE4" s="26"/>
      <c r="AF4" s="26"/>
      <c r="AG4" s="33"/>
      <c r="AH4" s="33"/>
      <c r="AI4" s="26"/>
      <c r="AJ4" s="26"/>
      <c r="AK4" s="26"/>
      <c r="AL4" s="26"/>
      <c r="AM4" s="26"/>
      <c r="AN4" s="22"/>
      <c r="AO4" s="22"/>
      <c r="AP4" s="22"/>
      <c r="AQ4" s="22"/>
      <c r="AR4" s="22"/>
      <c r="AS4" s="22"/>
      <c r="AT4" s="22"/>
      <c r="AU4" s="22"/>
      <c r="AV4" s="22"/>
      <c r="AW4" s="22"/>
      <c r="AX4" s="22"/>
      <c r="AY4" s="22"/>
      <c r="AZ4" s="22"/>
      <c r="BA4" s="22"/>
      <c r="BB4" s="22"/>
      <c r="BC4" s="22"/>
      <c r="BD4" s="22"/>
      <c r="BE4" s="22"/>
      <c r="BF4" s="22"/>
      <c r="BG4" s="22"/>
      <c r="BH4" s="22"/>
      <c r="BI4" s="22"/>
      <c r="BJ4" s="22"/>
      <c r="BK4" s="22"/>
      <c r="BL4" s="34"/>
      <c r="BM4" s="34"/>
      <c r="BN4" s="26"/>
    </row>
    <row r="5" spans="2:71" s="5" customFormat="1" ht="21" customHeight="1" x14ac:dyDescent="0.4">
      <c r="B5" s="35"/>
      <c r="C5" s="35"/>
      <c r="D5" s="35"/>
      <c r="E5" s="35"/>
      <c r="F5" s="35"/>
      <c r="G5" s="36"/>
      <c r="H5" s="36"/>
      <c r="I5" s="36"/>
      <c r="J5" s="36"/>
      <c r="K5" s="36"/>
      <c r="L5" s="36"/>
      <c r="M5" s="36"/>
      <c r="N5" s="36"/>
      <c r="O5" s="37"/>
      <c r="P5" s="37"/>
      <c r="Q5" s="37"/>
      <c r="R5" s="38"/>
      <c r="S5" s="37"/>
      <c r="T5" s="37"/>
      <c r="U5" s="37"/>
      <c r="V5" s="39"/>
      <c r="W5" s="39"/>
      <c r="X5" s="39"/>
      <c r="Y5" s="39"/>
      <c r="Z5" s="39"/>
      <c r="AA5" s="39"/>
      <c r="AB5" s="39"/>
      <c r="AC5" s="39"/>
      <c r="AD5" s="39"/>
      <c r="AE5" s="39"/>
      <c r="AF5" s="39"/>
      <c r="AG5" s="39"/>
      <c r="AH5" s="39"/>
      <c r="AI5" s="39"/>
      <c r="AJ5" s="39"/>
      <c r="AK5" s="39"/>
      <c r="AL5" s="39"/>
      <c r="AM5" s="39"/>
      <c r="AN5" s="40"/>
      <c r="AO5" s="40" t="s">
        <v>220</v>
      </c>
      <c r="AP5" s="40"/>
      <c r="AQ5" s="40"/>
      <c r="AR5" s="40"/>
      <c r="AS5" s="40"/>
      <c r="AT5" s="22"/>
      <c r="AU5" s="22"/>
      <c r="AV5" s="22"/>
      <c r="AW5" s="22"/>
      <c r="AX5" s="22"/>
      <c r="AY5" s="22"/>
      <c r="AZ5" s="26"/>
      <c r="BA5" s="391">
        <v>8</v>
      </c>
      <c r="BB5" s="392"/>
      <c r="BC5" s="41" t="s">
        <v>22</v>
      </c>
      <c r="BD5" s="22"/>
      <c r="BE5" s="391">
        <v>40</v>
      </c>
      <c r="BF5" s="392"/>
      <c r="BG5" s="41" t="s">
        <v>23</v>
      </c>
      <c r="BH5" s="22"/>
      <c r="BI5" s="391">
        <v>160</v>
      </c>
      <c r="BJ5" s="392"/>
      <c r="BK5" s="41" t="s">
        <v>24</v>
      </c>
      <c r="BL5" s="22"/>
      <c r="BM5" s="34"/>
      <c r="BN5" s="26"/>
    </row>
    <row r="6" spans="2:71" s="5" customFormat="1" ht="21" customHeight="1" x14ac:dyDescent="0.4">
      <c r="B6" s="35"/>
      <c r="C6" s="35"/>
      <c r="D6" s="35"/>
      <c r="E6" s="35"/>
      <c r="F6" s="35"/>
      <c r="G6" s="42"/>
      <c r="H6" s="42"/>
      <c r="I6" s="42"/>
      <c r="J6" s="42"/>
      <c r="K6" s="42"/>
      <c r="L6" s="42"/>
      <c r="M6" s="42"/>
      <c r="N6" s="43"/>
      <c r="O6" s="43"/>
      <c r="P6" s="43"/>
      <c r="Q6" s="38"/>
      <c r="R6" s="43"/>
      <c r="S6" s="43"/>
      <c r="T6" s="43"/>
      <c r="U6" s="37"/>
      <c r="V6" s="39"/>
      <c r="W6" s="39"/>
      <c r="X6" s="39"/>
      <c r="Y6" s="39"/>
      <c r="Z6" s="39"/>
      <c r="AA6" s="39"/>
      <c r="AB6" s="39"/>
      <c r="AC6" s="39"/>
      <c r="AD6" s="39"/>
      <c r="AE6" s="39"/>
      <c r="AF6" s="39"/>
      <c r="AG6" s="39"/>
      <c r="AH6" s="39"/>
      <c r="AI6" s="39"/>
      <c r="AJ6" s="39"/>
      <c r="AK6" s="39"/>
      <c r="AL6" s="39"/>
      <c r="AM6" s="39"/>
      <c r="AN6" s="40"/>
      <c r="AO6" s="40"/>
      <c r="AP6" s="40"/>
      <c r="AQ6" s="40"/>
      <c r="AR6" s="40"/>
      <c r="AS6" s="40"/>
      <c r="AT6" s="40"/>
      <c r="AU6" s="40"/>
      <c r="AV6" s="40"/>
      <c r="AW6" s="40"/>
      <c r="AX6" s="40"/>
      <c r="AY6" s="40"/>
      <c r="AZ6" s="40"/>
      <c r="BA6" s="40"/>
      <c r="BB6" s="40"/>
      <c r="BC6" s="40"/>
      <c r="BD6" s="40"/>
      <c r="BE6" s="40"/>
      <c r="BF6" s="40"/>
      <c r="BG6" s="40"/>
      <c r="BH6" s="40"/>
      <c r="BI6" s="40"/>
      <c r="BJ6" s="40"/>
      <c r="BK6" s="40"/>
      <c r="BL6" s="44"/>
      <c r="BM6" s="44"/>
      <c r="BN6" s="39"/>
    </row>
    <row r="7" spans="2:71" s="5" customFormat="1" ht="21" customHeight="1" x14ac:dyDescent="0.4">
      <c r="B7" s="45"/>
      <c r="C7" s="45"/>
      <c r="D7" s="45"/>
      <c r="E7" s="45"/>
      <c r="F7" s="45"/>
      <c r="G7" s="38"/>
      <c r="H7" s="38"/>
      <c r="I7" s="38"/>
      <c r="J7" s="38"/>
      <c r="K7" s="38"/>
      <c r="L7" s="38"/>
      <c r="M7" s="38"/>
      <c r="N7" s="43"/>
      <c r="O7" s="43"/>
      <c r="P7" s="43"/>
      <c r="Q7" s="38"/>
      <c r="R7" s="43"/>
      <c r="S7" s="43"/>
      <c r="T7" s="43"/>
      <c r="U7" s="37"/>
      <c r="V7" s="39"/>
      <c r="W7" s="39"/>
      <c r="X7" s="39"/>
      <c r="Y7" s="39"/>
      <c r="Z7" s="39"/>
      <c r="AA7" s="39"/>
      <c r="AB7" s="39"/>
      <c r="AC7" s="39"/>
      <c r="AD7" s="39"/>
      <c r="AE7" s="39"/>
      <c r="AF7" s="39"/>
      <c r="AG7" s="39"/>
      <c r="AH7" s="39"/>
      <c r="AI7" s="39"/>
      <c r="AJ7" s="39"/>
      <c r="AK7" s="39"/>
      <c r="AL7" s="39"/>
      <c r="AM7" s="39"/>
      <c r="AN7" s="42"/>
      <c r="AO7" s="46"/>
      <c r="AP7" s="47"/>
      <c r="AQ7" s="48"/>
      <c r="AR7" s="36"/>
      <c r="AS7" s="36"/>
      <c r="AT7" s="36"/>
      <c r="AU7" s="36"/>
      <c r="AV7" s="47"/>
      <c r="AW7" s="40"/>
      <c r="AX7" s="49"/>
      <c r="AY7" s="49"/>
      <c r="AZ7" s="49"/>
      <c r="BA7" s="40"/>
      <c r="BB7" s="50"/>
      <c r="BC7" s="50"/>
      <c r="BD7" s="38"/>
      <c r="BE7" s="40"/>
      <c r="BF7" s="40" t="s">
        <v>27</v>
      </c>
      <c r="BG7" s="40"/>
      <c r="BH7" s="40"/>
      <c r="BI7" s="393">
        <f>DAY(EOMONTH(DATE(AJ2,AN2,1),0))</f>
        <v>30</v>
      </c>
      <c r="BJ7" s="394"/>
      <c r="BK7" s="40" t="s">
        <v>26</v>
      </c>
      <c r="BL7" s="40"/>
      <c r="BM7" s="40"/>
      <c r="BN7" s="39"/>
      <c r="BQ7" s="6"/>
      <c r="BR7" s="6"/>
      <c r="BS7" s="6"/>
    </row>
    <row r="8" spans="2:71" s="5" customFormat="1" ht="21" customHeight="1" x14ac:dyDescent="0.4">
      <c r="B8" s="45"/>
      <c r="C8" s="45"/>
      <c r="D8" s="45"/>
      <c r="E8" s="45"/>
      <c r="F8" s="45"/>
      <c r="G8" s="51"/>
      <c r="H8" s="51"/>
      <c r="I8" s="51"/>
      <c r="J8" s="51"/>
      <c r="K8" s="51"/>
      <c r="L8" s="51"/>
      <c r="M8" s="51"/>
      <c r="N8" s="43"/>
      <c r="O8" s="43"/>
      <c r="P8" s="43"/>
      <c r="Q8" s="38"/>
      <c r="R8" s="37"/>
      <c r="S8" s="37"/>
      <c r="T8" s="37"/>
      <c r="U8" s="50"/>
      <c r="V8" s="39"/>
      <c r="W8" s="39"/>
      <c r="X8" s="39"/>
      <c r="Y8" s="39"/>
      <c r="Z8" s="39"/>
      <c r="AA8" s="39"/>
      <c r="AB8" s="39"/>
      <c r="AC8" s="39"/>
      <c r="AD8" s="39"/>
      <c r="AE8" s="39"/>
      <c r="AF8" s="39"/>
      <c r="AG8" s="39"/>
      <c r="AH8" s="39"/>
      <c r="AI8" s="39"/>
      <c r="AJ8" s="39"/>
      <c r="AK8" s="39"/>
      <c r="AL8" s="39"/>
      <c r="AM8" s="39"/>
      <c r="AN8" s="42"/>
      <c r="AO8" s="46" t="s">
        <v>265</v>
      </c>
      <c r="AP8" s="47"/>
      <c r="AQ8" s="48"/>
      <c r="AR8" s="36"/>
      <c r="AS8" s="36"/>
      <c r="AT8" s="36"/>
      <c r="AU8" s="36"/>
      <c r="AV8" s="47"/>
      <c r="AW8" s="40"/>
      <c r="AX8" s="49"/>
      <c r="AY8" s="49"/>
      <c r="AZ8" s="49"/>
      <c r="BA8" s="40"/>
      <c r="BB8" s="46" t="s">
        <v>285</v>
      </c>
      <c r="BC8" s="40"/>
      <c r="BD8" s="40"/>
      <c r="BE8" s="40"/>
      <c r="BF8" s="40"/>
      <c r="BG8" s="40"/>
      <c r="BH8" s="40"/>
      <c r="BI8" s="40"/>
      <c r="BJ8" s="40"/>
      <c r="BK8" s="40"/>
      <c r="BL8" s="40"/>
      <c r="BM8" s="40"/>
      <c r="BN8" s="39"/>
      <c r="BQ8" s="6"/>
      <c r="BR8" s="6"/>
      <c r="BS8" s="6"/>
    </row>
    <row r="9" spans="2:71" s="5" customFormat="1" ht="21" customHeight="1" x14ac:dyDescent="0.4">
      <c r="B9" s="45"/>
      <c r="C9" s="45"/>
      <c r="D9" s="45"/>
      <c r="E9" s="45"/>
      <c r="F9" s="45"/>
      <c r="G9" s="38"/>
      <c r="H9" s="38"/>
      <c r="I9" s="38"/>
      <c r="J9" s="38"/>
      <c r="K9" s="38"/>
      <c r="L9" s="38"/>
      <c r="M9" s="38"/>
      <c r="N9" s="38"/>
      <c r="O9" s="38"/>
      <c r="P9" s="38"/>
      <c r="Q9" s="38"/>
      <c r="R9" s="38"/>
      <c r="S9" s="37"/>
      <c r="T9" s="37"/>
      <c r="U9" s="37"/>
      <c r="V9" s="38"/>
      <c r="W9" s="37"/>
      <c r="X9" s="37"/>
      <c r="Y9" s="37"/>
      <c r="Z9" s="52"/>
      <c r="AA9" s="395"/>
      <c r="AB9" s="395"/>
      <c r="AC9" s="35"/>
      <c r="AD9" s="53"/>
      <c r="AE9" s="39"/>
      <c r="AF9" s="39"/>
      <c r="AG9" s="42"/>
      <c r="AH9" s="54"/>
      <c r="AI9" s="35"/>
      <c r="AJ9" s="42"/>
      <c r="AK9" s="42"/>
      <c r="AL9" s="42"/>
      <c r="AM9" s="55"/>
      <c r="AN9" s="48"/>
      <c r="AO9" s="47" t="s">
        <v>256</v>
      </c>
      <c r="AP9" s="48"/>
      <c r="AQ9" s="36"/>
      <c r="AR9" s="52"/>
      <c r="AS9" s="40" t="s">
        <v>257</v>
      </c>
      <c r="AT9" s="47"/>
      <c r="AU9" s="42"/>
      <c r="AV9" s="42"/>
      <c r="AW9" s="47"/>
      <c r="AX9" s="47"/>
      <c r="AY9" s="47"/>
      <c r="AZ9" s="39"/>
      <c r="BA9" s="42"/>
      <c r="BB9" s="47" t="s">
        <v>266</v>
      </c>
      <c r="BC9" s="48"/>
      <c r="BD9" s="36"/>
      <c r="BE9" s="52"/>
      <c r="BF9" s="40" t="s">
        <v>267</v>
      </c>
      <c r="BG9" s="47"/>
      <c r="BH9" s="42"/>
      <c r="BI9" s="42"/>
      <c r="BJ9" s="47"/>
      <c r="BK9" s="47"/>
      <c r="BL9" s="47"/>
      <c r="BM9" s="39"/>
      <c r="BN9" s="39"/>
      <c r="BQ9" s="6"/>
      <c r="BR9" s="6"/>
      <c r="BS9" s="6"/>
    </row>
    <row r="10" spans="2:71" s="5" customFormat="1" ht="21" customHeight="1" x14ac:dyDescent="0.4">
      <c r="B10" s="35" t="s">
        <v>129</v>
      </c>
      <c r="C10" s="35"/>
      <c r="D10" s="35"/>
      <c r="E10" s="35"/>
      <c r="F10" s="35"/>
      <c r="G10" s="47"/>
      <c r="H10" s="47"/>
      <c r="I10" s="47"/>
      <c r="J10" s="47"/>
      <c r="K10" s="47"/>
      <c r="L10" s="47"/>
      <c r="M10" s="47"/>
      <c r="N10" s="47"/>
      <c r="O10" s="47"/>
      <c r="P10" s="47"/>
      <c r="Q10" s="47"/>
      <c r="R10" s="42"/>
      <c r="S10" s="48"/>
      <c r="T10" s="36"/>
      <c r="U10" s="36"/>
      <c r="V10" s="42"/>
      <c r="W10" s="36"/>
      <c r="X10" s="47"/>
      <c r="Y10" s="36"/>
      <c r="Z10" s="36"/>
      <c r="AA10" s="36"/>
      <c r="AB10" s="36"/>
      <c r="AC10" s="39"/>
      <c r="AD10" s="39"/>
      <c r="AE10" s="39"/>
      <c r="AF10" s="39"/>
      <c r="AG10" s="47"/>
      <c r="AH10" s="36"/>
      <c r="AI10" s="36"/>
      <c r="AJ10" s="47"/>
      <c r="AK10" s="47"/>
      <c r="AL10" s="47"/>
      <c r="AM10" s="55"/>
      <c r="AN10" s="42"/>
      <c r="AO10" s="48"/>
      <c r="AP10" s="367"/>
      <c r="AQ10" s="367"/>
      <c r="AR10" s="40" t="s">
        <v>101</v>
      </c>
      <c r="AS10" s="39"/>
      <c r="AT10" s="47" t="s">
        <v>102</v>
      </c>
      <c r="AU10" s="42"/>
      <c r="AV10" s="42"/>
      <c r="AW10" s="47"/>
      <c r="AX10" s="367"/>
      <c r="AY10" s="367"/>
      <c r="AZ10" s="40" t="s">
        <v>101</v>
      </c>
      <c r="BA10" s="56"/>
      <c r="BB10" s="48"/>
      <c r="BC10" s="367"/>
      <c r="BD10" s="367"/>
      <c r="BE10" s="40" t="s">
        <v>101</v>
      </c>
      <c r="BF10" s="39"/>
      <c r="BG10" s="47" t="s">
        <v>102</v>
      </c>
      <c r="BH10" s="42"/>
      <c r="BI10" s="42"/>
      <c r="BJ10" s="47"/>
      <c r="BK10" s="367"/>
      <c r="BL10" s="367"/>
      <c r="BM10" s="40" t="s">
        <v>101</v>
      </c>
      <c r="BN10" s="39"/>
      <c r="BQ10" s="6"/>
      <c r="BR10" s="6"/>
      <c r="BS10" s="6"/>
    </row>
    <row r="11" spans="2:71" s="5" customFormat="1" ht="21" customHeight="1" x14ac:dyDescent="0.15">
      <c r="B11" s="57" t="s">
        <v>130</v>
      </c>
      <c r="C11" s="35"/>
      <c r="D11" s="35"/>
      <c r="E11" s="35"/>
      <c r="F11" s="35"/>
      <c r="G11" s="36"/>
      <c r="H11" s="36"/>
      <c r="I11" s="36"/>
      <c r="J11" s="36"/>
      <c r="K11" s="36"/>
      <c r="L11" s="36"/>
      <c r="M11" s="36"/>
      <c r="N11" s="36"/>
      <c r="O11" s="36"/>
      <c r="P11" s="36"/>
      <c r="Q11" s="404">
        <f>U12</f>
        <v>0.375</v>
      </c>
      <c r="R11" s="405"/>
      <c r="S11" s="406"/>
      <c r="T11" s="38" t="s">
        <v>17</v>
      </c>
      <c r="U11" s="404">
        <f>Q12</f>
        <v>0.70833333333333337</v>
      </c>
      <c r="V11" s="405"/>
      <c r="W11" s="406"/>
      <c r="X11" s="46"/>
      <c r="Y11" s="46"/>
      <c r="Z11" s="46"/>
      <c r="AA11" s="46"/>
      <c r="AB11" s="46"/>
      <c r="AC11" s="46"/>
      <c r="AD11" s="39"/>
      <c r="AE11" s="39"/>
      <c r="AF11" s="39"/>
      <c r="AG11" s="38"/>
      <c r="AH11" s="46"/>
      <c r="AI11" s="46"/>
      <c r="AJ11" s="38"/>
      <c r="AK11" s="42"/>
      <c r="AL11" s="42"/>
      <c r="AM11" s="58"/>
      <c r="AN11" s="35"/>
      <c r="AO11" s="48"/>
      <c r="AP11" s="36"/>
      <c r="AQ11" s="48"/>
      <c r="AR11" s="36"/>
      <c r="AS11" s="39"/>
      <c r="AT11" s="59" t="s">
        <v>103</v>
      </c>
      <c r="AU11" s="54"/>
      <c r="AV11" s="35"/>
      <c r="AW11" s="42"/>
      <c r="AX11" s="42"/>
      <c r="AY11" s="42"/>
      <c r="AZ11" s="58"/>
      <c r="BA11" s="60"/>
      <c r="BB11" s="48"/>
      <c r="BC11" s="36"/>
      <c r="BD11" s="48"/>
      <c r="BE11" s="36"/>
      <c r="BF11" s="39"/>
      <c r="BG11" s="59" t="s">
        <v>103</v>
      </c>
      <c r="BH11" s="54"/>
      <c r="BI11" s="35"/>
      <c r="BJ11" s="42"/>
      <c r="BK11" s="42"/>
      <c r="BL11" s="42"/>
      <c r="BM11" s="58"/>
      <c r="BN11" s="39"/>
      <c r="BQ11" s="6"/>
      <c r="BR11" s="6"/>
      <c r="BS11" s="6"/>
    </row>
    <row r="12" spans="2:71" s="5" customFormat="1" ht="21" customHeight="1" x14ac:dyDescent="0.4">
      <c r="B12" s="57" t="s">
        <v>128</v>
      </c>
      <c r="C12" s="35"/>
      <c r="D12" s="35"/>
      <c r="E12" s="35"/>
      <c r="F12" s="35"/>
      <c r="G12" s="36"/>
      <c r="H12" s="36"/>
      <c r="I12" s="36"/>
      <c r="J12" s="36"/>
      <c r="K12" s="36"/>
      <c r="L12" s="36"/>
      <c r="M12" s="36"/>
      <c r="N12" s="36"/>
      <c r="O12" s="36"/>
      <c r="P12" s="36"/>
      <c r="Q12" s="388">
        <v>0.70833333333333337</v>
      </c>
      <c r="R12" s="389"/>
      <c r="S12" s="390"/>
      <c r="T12" s="38" t="s">
        <v>17</v>
      </c>
      <c r="U12" s="388">
        <v>0.375</v>
      </c>
      <c r="V12" s="389"/>
      <c r="W12" s="390"/>
      <c r="X12" s="46"/>
      <c r="Y12" s="46"/>
      <c r="Z12" s="46"/>
      <c r="AA12" s="46"/>
      <c r="AB12" s="46"/>
      <c r="AC12" s="46"/>
      <c r="AD12" s="39"/>
      <c r="AE12" s="39"/>
      <c r="AF12" s="39"/>
      <c r="AG12" s="37"/>
      <c r="AH12" s="61"/>
      <c r="AI12" s="61"/>
      <c r="AJ12" s="37"/>
      <c r="AK12" s="48"/>
      <c r="AL12" s="48"/>
      <c r="AM12" s="55"/>
      <c r="AN12" s="40"/>
      <c r="AO12" s="40"/>
      <c r="AP12" s="40"/>
      <c r="AQ12" s="40"/>
      <c r="AR12" s="40"/>
      <c r="AS12" s="39"/>
      <c r="AT12" s="47" t="s">
        <v>104</v>
      </c>
      <c r="AU12" s="36"/>
      <c r="AV12" s="36"/>
      <c r="AW12" s="47"/>
      <c r="AX12" s="367"/>
      <c r="AY12" s="367"/>
      <c r="AZ12" s="40" t="s">
        <v>101</v>
      </c>
      <c r="BA12" s="60"/>
      <c r="BB12" s="40"/>
      <c r="BC12" s="40"/>
      <c r="BD12" s="40"/>
      <c r="BE12" s="40"/>
      <c r="BF12" s="39"/>
      <c r="BG12" s="47" t="s">
        <v>104</v>
      </c>
      <c r="BH12" s="36"/>
      <c r="BI12" s="36"/>
      <c r="BJ12" s="47"/>
      <c r="BK12" s="367"/>
      <c r="BL12" s="367"/>
      <c r="BM12" s="40" t="s">
        <v>101</v>
      </c>
      <c r="BN12" s="39"/>
      <c r="BQ12" s="6"/>
      <c r="BR12" s="6"/>
      <c r="BS12" s="6"/>
    </row>
    <row r="13" spans="2:71" ht="12" customHeight="1" thickBot="1" x14ac:dyDescent="0.45">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s="64"/>
      <c r="AU13" s="64"/>
      <c r="AV13" s="64"/>
      <c r="AW13" s="64"/>
      <c r="AX13" s="65"/>
      <c r="AY13" s="64"/>
      <c r="AZ13" s="64"/>
      <c r="BA13" s="64"/>
      <c r="BB13" s="64"/>
      <c r="BC13" s="64"/>
      <c r="BD13" s="64"/>
      <c r="BE13" s="64"/>
      <c r="BF13" s="64"/>
      <c r="BG13" s="64"/>
      <c r="BH13" s="64"/>
      <c r="BI13" s="64"/>
      <c r="BJ13" s="64"/>
      <c r="BK13" s="64"/>
      <c r="BL13" s="64"/>
      <c r="BM13" s="64"/>
      <c r="BN13" s="64"/>
      <c r="BO13" s="3"/>
      <c r="BP13" s="3"/>
      <c r="BQ13" s="3"/>
    </row>
    <row r="14" spans="2:71" ht="21.6" customHeight="1" x14ac:dyDescent="0.4">
      <c r="B14" s="368" t="s">
        <v>20</v>
      </c>
      <c r="C14" s="371" t="s">
        <v>221</v>
      </c>
      <c r="D14" s="422" t="s">
        <v>222</v>
      </c>
      <c r="E14" s="374"/>
      <c r="F14" s="375"/>
      <c r="G14" s="355" t="s">
        <v>268</v>
      </c>
      <c r="H14" s="382"/>
      <c r="I14" s="66"/>
      <c r="J14" s="67"/>
      <c r="K14" s="66"/>
      <c r="L14" s="67"/>
      <c r="M14" s="385" t="s">
        <v>269</v>
      </c>
      <c r="N14" s="382"/>
      <c r="O14" s="385" t="s">
        <v>270</v>
      </c>
      <c r="P14" s="361"/>
      <c r="Q14" s="361"/>
      <c r="R14" s="382"/>
      <c r="S14" s="385" t="s">
        <v>271</v>
      </c>
      <c r="T14" s="361"/>
      <c r="U14" s="382"/>
      <c r="V14" s="385" t="s">
        <v>178</v>
      </c>
      <c r="W14" s="361"/>
      <c r="X14" s="361"/>
      <c r="Y14" s="361"/>
      <c r="Z14" s="356"/>
      <c r="AA14" s="374" t="s">
        <v>272</v>
      </c>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49" t="str">
        <f>IF(BI3="計画","(13)1～4週目の勤務時間数合計","(13)1か月の勤務時間数　合計")</f>
        <v>(13)1～4週目の勤務時間数合計</v>
      </c>
      <c r="BG14" s="350"/>
      <c r="BH14" s="355" t="s">
        <v>295</v>
      </c>
      <c r="BI14" s="356"/>
      <c r="BJ14" s="355" t="s">
        <v>296</v>
      </c>
      <c r="BK14" s="361"/>
      <c r="BL14" s="361"/>
      <c r="BM14" s="361"/>
      <c r="BN14" s="356"/>
    </row>
    <row r="15" spans="2:71" ht="20.25" customHeight="1" x14ac:dyDescent="0.4">
      <c r="B15" s="369"/>
      <c r="C15" s="372"/>
      <c r="D15" s="376"/>
      <c r="E15" s="377"/>
      <c r="F15" s="378"/>
      <c r="G15" s="357"/>
      <c r="H15" s="383"/>
      <c r="I15" s="68"/>
      <c r="J15" s="69"/>
      <c r="K15" s="68"/>
      <c r="L15" s="69"/>
      <c r="M15" s="386"/>
      <c r="N15" s="383"/>
      <c r="O15" s="386"/>
      <c r="P15" s="362"/>
      <c r="Q15" s="362"/>
      <c r="R15" s="383"/>
      <c r="S15" s="386"/>
      <c r="T15" s="362"/>
      <c r="U15" s="383"/>
      <c r="V15" s="386"/>
      <c r="W15" s="362"/>
      <c r="X15" s="362"/>
      <c r="Y15" s="362"/>
      <c r="Z15" s="358"/>
      <c r="AA15" s="364" t="s">
        <v>11</v>
      </c>
      <c r="AB15" s="364"/>
      <c r="AC15" s="364"/>
      <c r="AD15" s="364"/>
      <c r="AE15" s="364"/>
      <c r="AF15" s="364"/>
      <c r="AG15" s="365"/>
      <c r="AH15" s="366" t="s">
        <v>12</v>
      </c>
      <c r="AI15" s="364"/>
      <c r="AJ15" s="364"/>
      <c r="AK15" s="364"/>
      <c r="AL15" s="364"/>
      <c r="AM15" s="364"/>
      <c r="AN15" s="365"/>
      <c r="AO15" s="366" t="s">
        <v>13</v>
      </c>
      <c r="AP15" s="364"/>
      <c r="AQ15" s="364"/>
      <c r="AR15" s="364"/>
      <c r="AS15" s="364"/>
      <c r="AT15" s="364"/>
      <c r="AU15" s="365"/>
      <c r="AV15" s="366" t="s">
        <v>14</v>
      </c>
      <c r="AW15" s="364"/>
      <c r="AX15" s="364"/>
      <c r="AY15" s="364"/>
      <c r="AZ15" s="364"/>
      <c r="BA15" s="364"/>
      <c r="BB15" s="365"/>
      <c r="BC15" s="366" t="s">
        <v>15</v>
      </c>
      <c r="BD15" s="364"/>
      <c r="BE15" s="364"/>
      <c r="BF15" s="351"/>
      <c r="BG15" s="352"/>
      <c r="BH15" s="357"/>
      <c r="BI15" s="358"/>
      <c r="BJ15" s="357"/>
      <c r="BK15" s="362"/>
      <c r="BL15" s="362"/>
      <c r="BM15" s="362"/>
      <c r="BN15" s="358"/>
    </row>
    <row r="16" spans="2:71" ht="20.25" customHeight="1" x14ac:dyDescent="0.4">
      <c r="B16" s="369"/>
      <c r="C16" s="372"/>
      <c r="D16" s="376"/>
      <c r="E16" s="377"/>
      <c r="F16" s="378"/>
      <c r="G16" s="357"/>
      <c r="H16" s="383"/>
      <c r="I16" s="68"/>
      <c r="J16" s="69"/>
      <c r="K16" s="68"/>
      <c r="L16" s="69"/>
      <c r="M16" s="386"/>
      <c r="N16" s="383"/>
      <c r="O16" s="386"/>
      <c r="P16" s="362"/>
      <c r="Q16" s="362"/>
      <c r="R16" s="383"/>
      <c r="S16" s="386"/>
      <c r="T16" s="362"/>
      <c r="U16" s="383"/>
      <c r="V16" s="386"/>
      <c r="W16" s="362"/>
      <c r="X16" s="362"/>
      <c r="Y16" s="362"/>
      <c r="Z16" s="358"/>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351"/>
      <c r="BG16" s="352"/>
      <c r="BH16" s="357"/>
      <c r="BI16" s="358"/>
      <c r="BJ16" s="357"/>
      <c r="BK16" s="362"/>
      <c r="BL16" s="362"/>
      <c r="BM16" s="362"/>
      <c r="BN16" s="358"/>
    </row>
    <row r="17" spans="2:66" ht="20.25" hidden="1" customHeight="1" x14ac:dyDescent="0.4">
      <c r="B17" s="369"/>
      <c r="C17" s="372"/>
      <c r="D17" s="376"/>
      <c r="E17" s="377"/>
      <c r="F17" s="378"/>
      <c r="G17" s="357"/>
      <c r="H17" s="383"/>
      <c r="I17" s="68"/>
      <c r="J17" s="69"/>
      <c r="K17" s="68"/>
      <c r="L17" s="69"/>
      <c r="M17" s="386"/>
      <c r="N17" s="383"/>
      <c r="O17" s="386"/>
      <c r="P17" s="362"/>
      <c r="Q17" s="362"/>
      <c r="R17" s="383"/>
      <c r="S17" s="386"/>
      <c r="T17" s="362"/>
      <c r="U17" s="383"/>
      <c r="V17" s="386"/>
      <c r="W17" s="362"/>
      <c r="X17" s="362"/>
      <c r="Y17" s="362"/>
      <c r="Z17" s="358"/>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351"/>
      <c r="BG17" s="352"/>
      <c r="BH17" s="357"/>
      <c r="BI17" s="358"/>
      <c r="BJ17" s="357"/>
      <c r="BK17" s="362"/>
      <c r="BL17" s="362"/>
      <c r="BM17" s="362"/>
      <c r="BN17" s="358"/>
    </row>
    <row r="18" spans="2:66" ht="20.25" customHeight="1" thickBot="1" x14ac:dyDescent="0.45">
      <c r="B18" s="370"/>
      <c r="C18" s="373"/>
      <c r="D18" s="379"/>
      <c r="E18" s="380"/>
      <c r="F18" s="381"/>
      <c r="G18" s="359"/>
      <c r="H18" s="384"/>
      <c r="I18" s="77"/>
      <c r="J18" s="78"/>
      <c r="K18" s="77"/>
      <c r="L18" s="78"/>
      <c r="M18" s="387"/>
      <c r="N18" s="384"/>
      <c r="O18" s="387"/>
      <c r="P18" s="363"/>
      <c r="Q18" s="363"/>
      <c r="R18" s="384"/>
      <c r="S18" s="387"/>
      <c r="T18" s="363"/>
      <c r="U18" s="384"/>
      <c r="V18" s="387"/>
      <c r="W18" s="363"/>
      <c r="X18" s="363"/>
      <c r="Y18" s="363"/>
      <c r="Z18" s="360"/>
      <c r="AA18" s="79" t="str">
        <f>IF(AA17=1,"日",IF(AA17=2,"月",IF(AA17=3,"火",IF(AA17=4,"水",IF(AA17=5,"木",IF(AA17=6,"金","土"))))))</f>
        <v>水</v>
      </c>
      <c r="AB18" s="80" t="str">
        <f t="shared" ref="AB18:BB18" si="0">IF(AB17=1,"日",IF(AB17=2,"月",IF(AB17=3,"火",IF(AB17=4,"水",IF(AB17=5,"木",IF(AB17=6,"金","土"))))))</f>
        <v>木</v>
      </c>
      <c r="AC18" s="80" t="str">
        <f t="shared" si="0"/>
        <v>金</v>
      </c>
      <c r="AD18" s="80" t="str">
        <f t="shared" si="0"/>
        <v>土</v>
      </c>
      <c r="AE18" s="80" t="str">
        <f t="shared" si="0"/>
        <v>日</v>
      </c>
      <c r="AF18" s="80" t="str">
        <f t="shared" si="0"/>
        <v>月</v>
      </c>
      <c r="AG18" s="81" t="str">
        <f t="shared" si="0"/>
        <v>火</v>
      </c>
      <c r="AH18" s="82" t="str">
        <f>IF(AH17=1,"日",IF(AH17=2,"月",IF(AH17=3,"火",IF(AH17=4,"水",IF(AH17=5,"木",IF(AH17=6,"金","土"))))))</f>
        <v>水</v>
      </c>
      <c r="AI18" s="80" t="str">
        <f t="shared" si="0"/>
        <v>木</v>
      </c>
      <c r="AJ18" s="80" t="str">
        <f t="shared" si="0"/>
        <v>金</v>
      </c>
      <c r="AK18" s="80" t="str">
        <f t="shared" si="0"/>
        <v>土</v>
      </c>
      <c r="AL18" s="80" t="str">
        <f t="shared" si="0"/>
        <v>日</v>
      </c>
      <c r="AM18" s="80" t="str">
        <f t="shared" si="0"/>
        <v>月</v>
      </c>
      <c r="AN18" s="81" t="str">
        <f t="shared" si="0"/>
        <v>火</v>
      </c>
      <c r="AO18" s="82" t="str">
        <f>IF(AO17=1,"日",IF(AO17=2,"月",IF(AO17=3,"火",IF(AO17=4,"水",IF(AO17=5,"木",IF(AO17=6,"金","土"))))))</f>
        <v>水</v>
      </c>
      <c r="AP18" s="80" t="str">
        <f t="shared" si="0"/>
        <v>木</v>
      </c>
      <c r="AQ18" s="80" t="str">
        <f t="shared" si="0"/>
        <v>金</v>
      </c>
      <c r="AR18" s="80" t="str">
        <f t="shared" si="0"/>
        <v>土</v>
      </c>
      <c r="AS18" s="80" t="str">
        <f t="shared" si="0"/>
        <v>日</v>
      </c>
      <c r="AT18" s="80" t="str">
        <f t="shared" si="0"/>
        <v>月</v>
      </c>
      <c r="AU18" s="81" t="str">
        <f t="shared" si="0"/>
        <v>火</v>
      </c>
      <c r="AV18" s="82" t="str">
        <f>IF(AV17=1,"日",IF(AV17=2,"月",IF(AV17=3,"火",IF(AV17=4,"水",IF(AV17=5,"木",IF(AV17=6,"金","土"))))))</f>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353"/>
      <c r="BG18" s="354"/>
      <c r="BH18" s="359"/>
      <c r="BI18" s="360"/>
      <c r="BJ18" s="359"/>
      <c r="BK18" s="363"/>
      <c r="BL18" s="363"/>
      <c r="BM18" s="363"/>
      <c r="BN18" s="360"/>
    </row>
    <row r="19" spans="2:66" ht="20.25" customHeight="1" x14ac:dyDescent="0.4">
      <c r="B19" s="83"/>
      <c r="C19" s="418"/>
      <c r="D19" s="419"/>
      <c r="E19" s="420"/>
      <c r="F19" s="421"/>
      <c r="G19" s="341"/>
      <c r="H19" s="342"/>
      <c r="I19" s="84"/>
      <c r="J19" s="85"/>
      <c r="K19" s="84"/>
      <c r="L19" s="85"/>
      <c r="M19" s="343"/>
      <c r="N19" s="344"/>
      <c r="O19" s="345"/>
      <c r="P19" s="346"/>
      <c r="Q19" s="346"/>
      <c r="R19" s="342"/>
      <c r="S19" s="347"/>
      <c r="T19" s="339"/>
      <c r="U19" s="348"/>
      <c r="V19" s="86" t="s">
        <v>18</v>
      </c>
      <c r="W19" s="87"/>
      <c r="X19" s="87"/>
      <c r="Y19" s="88"/>
      <c r="Z19" s="89"/>
      <c r="AA19" s="90"/>
      <c r="AB19" s="90"/>
      <c r="AC19" s="90"/>
      <c r="AD19" s="90"/>
      <c r="AE19" s="90"/>
      <c r="AF19" s="90"/>
      <c r="AG19" s="91"/>
      <c r="AH19" s="92"/>
      <c r="AI19" s="90"/>
      <c r="AJ19" s="90"/>
      <c r="AK19" s="90"/>
      <c r="AL19" s="90"/>
      <c r="AM19" s="90"/>
      <c r="AN19" s="91"/>
      <c r="AO19" s="92"/>
      <c r="AP19" s="90"/>
      <c r="AQ19" s="90"/>
      <c r="AR19" s="90"/>
      <c r="AS19" s="90"/>
      <c r="AT19" s="90"/>
      <c r="AU19" s="91"/>
      <c r="AV19" s="92"/>
      <c r="AW19" s="90"/>
      <c r="AX19" s="90"/>
      <c r="AY19" s="90"/>
      <c r="AZ19" s="90"/>
      <c r="BA19" s="90"/>
      <c r="BB19" s="91"/>
      <c r="BC19" s="92"/>
      <c r="BD19" s="90"/>
      <c r="BE19" s="90"/>
      <c r="BF19" s="334"/>
      <c r="BG19" s="335"/>
      <c r="BH19" s="336"/>
      <c r="BI19" s="337"/>
      <c r="BJ19" s="338"/>
      <c r="BK19" s="339"/>
      <c r="BL19" s="339"/>
      <c r="BM19" s="339"/>
      <c r="BN19" s="340"/>
    </row>
    <row r="20" spans="2:66" ht="20.25" customHeight="1" x14ac:dyDescent="0.4">
      <c r="B20" s="93">
        <v>1</v>
      </c>
      <c r="C20" s="409"/>
      <c r="D20" s="414"/>
      <c r="E20" s="412"/>
      <c r="F20" s="413"/>
      <c r="G20" s="244"/>
      <c r="H20" s="245"/>
      <c r="I20" s="94"/>
      <c r="J20" s="90"/>
      <c r="K20" s="94"/>
      <c r="L20" s="90"/>
      <c r="M20" s="246"/>
      <c r="N20" s="247"/>
      <c r="O20" s="248"/>
      <c r="P20" s="249"/>
      <c r="Q20" s="249"/>
      <c r="R20" s="245"/>
      <c r="S20" s="274"/>
      <c r="T20" s="239"/>
      <c r="U20" s="275"/>
      <c r="V20" s="95" t="s">
        <v>83</v>
      </c>
      <c r="W20" s="96"/>
      <c r="X20" s="96"/>
      <c r="Y20" s="97"/>
      <c r="Z20" s="98"/>
      <c r="AA20" s="99" t="str">
        <f>IF(AA19="","",VLOOKUP(AA19,シフト記号表!$C$5:$W$46,21,FALSE))</f>
        <v/>
      </c>
      <c r="AB20" s="100" t="str">
        <f>IF(AB19="","",VLOOKUP(AB19,シフト記号表!$C$5:$W$46,21,FALSE))</f>
        <v/>
      </c>
      <c r="AC20" s="100" t="str">
        <f>IF(AC19="","",VLOOKUP(AC19,シフト記号表!$C$5:$W$46,21,FALSE))</f>
        <v/>
      </c>
      <c r="AD20" s="100" t="str">
        <f>IF(AD19="","",VLOOKUP(AD19,シフト記号表!$C$5:$W$46,21,FALSE))</f>
        <v/>
      </c>
      <c r="AE20" s="100" t="str">
        <f>IF(AE19="","",VLOOKUP(AE19,シフト記号表!$C$5:$W$46,21,FALSE))</f>
        <v/>
      </c>
      <c r="AF20" s="100" t="str">
        <f>IF(AF19="","",VLOOKUP(AF19,シフト記号表!$C$5:$W$46,21,FALSE))</f>
        <v/>
      </c>
      <c r="AG20" s="101" t="str">
        <f>IF(AG19="","",VLOOKUP(AG19,シフト記号表!$C$5:$W$46,21,FALSE))</f>
        <v/>
      </c>
      <c r="AH20" s="99" t="str">
        <f>IF(AH19="","",VLOOKUP(AH19,シフト記号表!$C$5:$W$46,21,FALSE))</f>
        <v/>
      </c>
      <c r="AI20" s="100" t="str">
        <f>IF(AI19="","",VLOOKUP(AI19,シフト記号表!$C$5:$W$46,21,FALSE))</f>
        <v/>
      </c>
      <c r="AJ20" s="100" t="str">
        <f>IF(AJ19="","",VLOOKUP(AJ19,シフト記号表!$C$5:$W$46,21,FALSE))</f>
        <v/>
      </c>
      <c r="AK20" s="100" t="str">
        <f>IF(AK19="","",VLOOKUP(AK19,シフト記号表!$C$5:$W$46,21,FALSE))</f>
        <v/>
      </c>
      <c r="AL20" s="100" t="str">
        <f>IF(AL19="","",VLOOKUP(AL19,シフト記号表!$C$5:$W$46,21,FALSE))</f>
        <v/>
      </c>
      <c r="AM20" s="100" t="str">
        <f>IF(AM19="","",VLOOKUP(AM19,シフト記号表!$C$5:$W$46,21,FALSE))</f>
        <v/>
      </c>
      <c r="AN20" s="101" t="str">
        <f>IF(AN19="","",VLOOKUP(AN19,シフト記号表!$C$5:$W$46,21,FALSE))</f>
        <v/>
      </c>
      <c r="AO20" s="99" t="str">
        <f>IF(AO19="","",VLOOKUP(AO19,シフト記号表!$C$5:$W$46,21,FALSE))</f>
        <v/>
      </c>
      <c r="AP20" s="100" t="str">
        <f>IF(AP19="","",VLOOKUP(AP19,シフト記号表!$C$5:$W$46,21,FALSE))</f>
        <v/>
      </c>
      <c r="AQ20" s="100" t="str">
        <f>IF(AQ19="","",VLOOKUP(AQ19,シフト記号表!$C$5:$W$46,21,FALSE))</f>
        <v/>
      </c>
      <c r="AR20" s="100" t="str">
        <f>IF(AR19="","",VLOOKUP(AR19,シフト記号表!$C$5:$W$46,21,FALSE))</f>
        <v/>
      </c>
      <c r="AS20" s="100" t="str">
        <f>IF(AS19="","",VLOOKUP(AS19,シフト記号表!$C$5:$W$46,21,FALSE))</f>
        <v/>
      </c>
      <c r="AT20" s="100" t="str">
        <f>IF(AT19="","",VLOOKUP(AT19,シフト記号表!$C$5:$W$46,21,FALSE))</f>
        <v/>
      </c>
      <c r="AU20" s="101" t="str">
        <f>IF(AU19="","",VLOOKUP(AU19,シフト記号表!$C$5:$W$46,21,FALSE))</f>
        <v/>
      </c>
      <c r="AV20" s="99" t="str">
        <f>IF(AV19="","",VLOOKUP(AV19,シフト記号表!$C$5:$W$46,21,FALSE))</f>
        <v/>
      </c>
      <c r="AW20" s="100" t="str">
        <f>IF(AW19="","",VLOOKUP(AW19,シフト記号表!$C$5:$W$46,21,FALSE))</f>
        <v/>
      </c>
      <c r="AX20" s="100" t="str">
        <f>IF(AX19="","",VLOOKUP(AX19,シフト記号表!$C$5:$W$46,21,FALSE))</f>
        <v/>
      </c>
      <c r="AY20" s="100" t="str">
        <f>IF(AY19="","",VLOOKUP(AY19,シフト記号表!$C$5:$W$46,21,FALSE))</f>
        <v/>
      </c>
      <c r="AZ20" s="100" t="str">
        <f>IF(AZ19="","",VLOOKUP(AZ19,シフト記号表!$C$5:$W$46,21,FALSE))</f>
        <v/>
      </c>
      <c r="BA20" s="100" t="str">
        <f>IF(BA19="","",VLOOKUP(BA19,シフト記号表!$C$5:$W$46,21,FALSE))</f>
        <v/>
      </c>
      <c r="BB20" s="101" t="str">
        <f>IF(BB19="","",VLOOKUP(BB19,シフト記号表!$C$5:$W$46,21,FALSE))</f>
        <v/>
      </c>
      <c r="BC20" s="99" t="str">
        <f>IF(BC19="","",VLOOKUP(BC19,シフト記号表!$C$5:$W$46,21,FALSE))</f>
        <v/>
      </c>
      <c r="BD20" s="100" t="str">
        <f>IF(BD19="","",VLOOKUP(BD19,シフト記号表!$C$5:$W$46,21,FALSE))</f>
        <v/>
      </c>
      <c r="BE20" s="100" t="str">
        <f>IF(BE19="","",VLOOKUP(BE19,シフト記号表!$C$5:$W$46,21,FALSE))</f>
        <v/>
      </c>
      <c r="BF20" s="250">
        <f>IF($BI$3="計画",SUM(AA20:BB20),IF($BI$3="実績",SUM(AA20:BE20),""))</f>
        <v>0</v>
      </c>
      <c r="BG20" s="251"/>
      <c r="BH20" s="252">
        <f>IF($BI$3="計画",BF20/4,IF($BI$3="実績",(BF20/($BI$7/7)),""))</f>
        <v>0</v>
      </c>
      <c r="BI20" s="253"/>
      <c r="BJ20" s="238"/>
      <c r="BK20" s="239"/>
      <c r="BL20" s="239"/>
      <c r="BM20" s="239"/>
      <c r="BN20" s="240"/>
    </row>
    <row r="21" spans="2:66" ht="20.25" customHeight="1" x14ac:dyDescent="0.4">
      <c r="B21" s="102"/>
      <c r="C21" s="409"/>
      <c r="D21" s="414"/>
      <c r="E21" s="412"/>
      <c r="F21" s="413"/>
      <c r="G21" s="254"/>
      <c r="H21" s="255"/>
      <c r="I21" s="263">
        <f>G20</f>
        <v>0</v>
      </c>
      <c r="J21" s="255"/>
      <c r="K21" s="263">
        <f>M20</f>
        <v>0</v>
      </c>
      <c r="L21" s="255"/>
      <c r="M21" s="256"/>
      <c r="N21" s="257"/>
      <c r="O21" s="258"/>
      <c r="P21" s="259"/>
      <c r="Q21" s="259"/>
      <c r="R21" s="260"/>
      <c r="S21" s="276"/>
      <c r="T21" s="242"/>
      <c r="U21" s="277"/>
      <c r="V21" s="103" t="s">
        <v>127</v>
      </c>
      <c r="W21" s="104"/>
      <c r="X21" s="104"/>
      <c r="Y21" s="105"/>
      <c r="Z21" s="106"/>
      <c r="AA21" s="107" t="str">
        <f>IF(AA19="","",VLOOKUP(AA19,シフト記号表!$C$5:$Y$46,23,FALSE))</f>
        <v/>
      </c>
      <c r="AB21" s="108" t="str">
        <f>IF(AB19="","",VLOOKUP(AB19,シフト記号表!$C$5:$Y$46,23,FALSE))</f>
        <v/>
      </c>
      <c r="AC21" s="108" t="str">
        <f>IF(AC19="","",VLOOKUP(AC19,シフト記号表!$C$5:$Y$46,23,FALSE))</f>
        <v/>
      </c>
      <c r="AD21" s="108" t="str">
        <f>IF(AD19="","",VLOOKUP(AD19,シフト記号表!$C$5:$Y$46,23,FALSE))</f>
        <v/>
      </c>
      <c r="AE21" s="108" t="str">
        <f>IF(AE19="","",VLOOKUP(AE19,シフト記号表!$C$5:$Y$46,23,FALSE))</f>
        <v/>
      </c>
      <c r="AF21" s="108" t="str">
        <f>IF(AF19="","",VLOOKUP(AF19,シフト記号表!$C$5:$Y$46,23,FALSE))</f>
        <v/>
      </c>
      <c r="AG21" s="109" t="str">
        <f>IF(AG19="","",VLOOKUP(AG19,シフト記号表!$C$5:$Y$46,23,FALSE))</f>
        <v/>
      </c>
      <c r="AH21" s="107" t="str">
        <f>IF(AH19="","",VLOOKUP(AH19,シフト記号表!$C$5:$Y$46,23,FALSE))</f>
        <v/>
      </c>
      <c r="AI21" s="108" t="str">
        <f>IF(AI19="","",VLOOKUP(AI19,シフト記号表!$C$5:$Y$46,23,FALSE))</f>
        <v/>
      </c>
      <c r="AJ21" s="108" t="str">
        <f>IF(AJ19="","",VLOOKUP(AJ19,シフト記号表!$C$5:$Y$46,23,FALSE))</f>
        <v/>
      </c>
      <c r="AK21" s="108" t="str">
        <f>IF(AK19="","",VLOOKUP(AK19,シフト記号表!$C$5:$Y$46,23,FALSE))</f>
        <v/>
      </c>
      <c r="AL21" s="108" t="str">
        <f>IF(AL19="","",VLOOKUP(AL19,シフト記号表!$C$5:$Y$46,23,FALSE))</f>
        <v/>
      </c>
      <c r="AM21" s="108" t="str">
        <f>IF(AM19="","",VLOOKUP(AM19,シフト記号表!$C$5:$Y$46,23,FALSE))</f>
        <v/>
      </c>
      <c r="AN21" s="109" t="str">
        <f>IF(AN19="","",VLOOKUP(AN19,シフト記号表!$C$5:$Y$46,23,FALSE))</f>
        <v/>
      </c>
      <c r="AO21" s="107" t="str">
        <f>IF(AO19="","",VLOOKUP(AO19,シフト記号表!$C$5:$Y$46,23,FALSE))</f>
        <v/>
      </c>
      <c r="AP21" s="108" t="str">
        <f>IF(AP19="","",VLOOKUP(AP19,シフト記号表!$C$5:$Y$46,23,FALSE))</f>
        <v/>
      </c>
      <c r="AQ21" s="108" t="str">
        <f>IF(AQ19="","",VLOOKUP(AQ19,シフト記号表!$C$5:$Y$46,23,FALSE))</f>
        <v/>
      </c>
      <c r="AR21" s="108" t="str">
        <f>IF(AR19="","",VLOOKUP(AR19,シフト記号表!$C$5:$Y$46,23,FALSE))</f>
        <v/>
      </c>
      <c r="AS21" s="108" t="str">
        <f>IF(AS19="","",VLOOKUP(AS19,シフト記号表!$C$5:$Y$46,23,FALSE))</f>
        <v/>
      </c>
      <c r="AT21" s="108" t="str">
        <f>IF(AT19="","",VLOOKUP(AT19,シフト記号表!$C$5:$Y$46,23,FALSE))</f>
        <v/>
      </c>
      <c r="AU21" s="109" t="str">
        <f>IF(AU19="","",VLOOKUP(AU19,シフト記号表!$C$5:$Y$46,23,FALSE))</f>
        <v/>
      </c>
      <c r="AV21" s="107" t="str">
        <f>IF(AV19="","",VLOOKUP(AV19,シフト記号表!$C$5:$Y$46,23,FALSE))</f>
        <v/>
      </c>
      <c r="AW21" s="108" t="str">
        <f>IF(AW19="","",VLOOKUP(AW19,シフト記号表!$C$5:$Y$46,23,FALSE))</f>
        <v/>
      </c>
      <c r="AX21" s="108" t="str">
        <f>IF(AX19="","",VLOOKUP(AX19,シフト記号表!$C$5:$Y$46,23,FALSE))</f>
        <v/>
      </c>
      <c r="AY21" s="108" t="str">
        <f>IF(AY19="","",VLOOKUP(AY19,シフト記号表!$C$5:$Y$46,23,FALSE))</f>
        <v/>
      </c>
      <c r="AZ21" s="108" t="str">
        <f>IF(AZ19="","",VLOOKUP(AZ19,シフト記号表!$C$5:$Y$46,23,FALSE))</f>
        <v/>
      </c>
      <c r="BA21" s="108" t="str">
        <f>IF(BA19="","",VLOOKUP(BA19,シフト記号表!$C$5:$Y$46,23,FALSE))</f>
        <v/>
      </c>
      <c r="BB21" s="109" t="str">
        <f>IF(BB19="","",VLOOKUP(BB19,シフト記号表!$C$5:$Y$46,23,FALSE))</f>
        <v/>
      </c>
      <c r="BC21" s="107" t="str">
        <f>IF(BC19="","",VLOOKUP(BC19,シフト記号表!$C$5:$Y$46,23,FALSE))</f>
        <v/>
      </c>
      <c r="BD21" s="108" t="str">
        <f>IF(BD19="","",VLOOKUP(BD19,シフト記号表!$C$5:$Y$46,23,FALSE))</f>
        <v/>
      </c>
      <c r="BE21" s="110" t="str">
        <f>IF(BE19="","",VLOOKUP(BE19,シフト記号表!$C$5:$Y$46,23,FALSE))</f>
        <v/>
      </c>
      <c r="BF21" s="261">
        <f>IF($BI$3="計画",SUM(AA21:BB21),IF($BI$3="実績",SUM(AA21:BE21),""))</f>
        <v>0</v>
      </c>
      <c r="BG21" s="262"/>
      <c r="BH21" s="282">
        <f>IF($BI$3="計画",BF21/4,IF($BI$3="実績",(BF21/($BI$7/7)),""))</f>
        <v>0</v>
      </c>
      <c r="BI21" s="283"/>
      <c r="BJ21" s="241"/>
      <c r="BK21" s="242"/>
      <c r="BL21" s="242"/>
      <c r="BM21" s="242"/>
      <c r="BN21" s="243"/>
    </row>
    <row r="22" spans="2:66" ht="20.25" customHeight="1" x14ac:dyDescent="0.4">
      <c r="B22" s="111"/>
      <c r="C22" s="408"/>
      <c r="D22" s="411"/>
      <c r="E22" s="412"/>
      <c r="F22" s="413"/>
      <c r="G22" s="284"/>
      <c r="H22" s="285"/>
      <c r="I22" s="112"/>
      <c r="J22" s="113"/>
      <c r="K22" s="112"/>
      <c r="L22" s="113"/>
      <c r="M22" s="270"/>
      <c r="N22" s="271"/>
      <c r="O22" s="286"/>
      <c r="P22" s="287"/>
      <c r="Q22" s="287"/>
      <c r="R22" s="285"/>
      <c r="S22" s="272"/>
      <c r="T22" s="236"/>
      <c r="U22" s="273"/>
      <c r="V22" s="114" t="s">
        <v>18</v>
      </c>
      <c r="W22" s="115"/>
      <c r="X22" s="115"/>
      <c r="Y22" s="116"/>
      <c r="Z22" s="117"/>
      <c r="AA22" s="118"/>
      <c r="AB22" s="119"/>
      <c r="AC22" s="119"/>
      <c r="AD22" s="119"/>
      <c r="AE22" s="119"/>
      <c r="AF22" s="119"/>
      <c r="AG22" s="120"/>
      <c r="AH22" s="118"/>
      <c r="AI22" s="119"/>
      <c r="AJ22" s="119"/>
      <c r="AK22" s="119"/>
      <c r="AL22" s="119"/>
      <c r="AM22" s="119"/>
      <c r="AN22" s="120"/>
      <c r="AO22" s="118"/>
      <c r="AP22" s="119"/>
      <c r="AQ22" s="119"/>
      <c r="AR22" s="119"/>
      <c r="AS22" s="119"/>
      <c r="AT22" s="119"/>
      <c r="AU22" s="120"/>
      <c r="AV22" s="118"/>
      <c r="AW22" s="119"/>
      <c r="AX22" s="119"/>
      <c r="AY22" s="119"/>
      <c r="AZ22" s="119"/>
      <c r="BA22" s="119"/>
      <c r="BB22" s="120"/>
      <c r="BC22" s="118"/>
      <c r="BD22" s="119"/>
      <c r="BE22" s="121"/>
      <c r="BF22" s="278"/>
      <c r="BG22" s="279"/>
      <c r="BH22" s="280"/>
      <c r="BI22" s="281"/>
      <c r="BJ22" s="235"/>
      <c r="BK22" s="236"/>
      <c r="BL22" s="236"/>
      <c r="BM22" s="236"/>
      <c r="BN22" s="237"/>
    </row>
    <row r="23" spans="2:66" ht="20.25" customHeight="1" x14ac:dyDescent="0.4">
      <c r="B23" s="93">
        <f>B20+1</f>
        <v>2</v>
      </c>
      <c r="C23" s="409"/>
      <c r="D23" s="414"/>
      <c r="E23" s="412"/>
      <c r="F23" s="413"/>
      <c r="G23" s="244"/>
      <c r="H23" s="245"/>
      <c r="I23" s="94"/>
      <c r="J23" s="90"/>
      <c r="K23" s="94"/>
      <c r="L23" s="90"/>
      <c r="M23" s="246"/>
      <c r="N23" s="247"/>
      <c r="O23" s="248"/>
      <c r="P23" s="249"/>
      <c r="Q23" s="249"/>
      <c r="R23" s="245"/>
      <c r="S23" s="274"/>
      <c r="T23" s="239"/>
      <c r="U23" s="275"/>
      <c r="V23" s="95" t="s">
        <v>83</v>
      </c>
      <c r="W23" s="96"/>
      <c r="X23" s="96"/>
      <c r="Y23" s="97"/>
      <c r="Z23" s="98"/>
      <c r="AA23" s="99" t="str">
        <f>IF(AA22="","",VLOOKUP(AA22,シフト記号表!$C$5:$W$46,21,FALSE))</f>
        <v/>
      </c>
      <c r="AB23" s="100" t="str">
        <f>IF(AB22="","",VLOOKUP(AB22,シフト記号表!$C$5:$W$46,21,FALSE))</f>
        <v/>
      </c>
      <c r="AC23" s="100" t="str">
        <f>IF(AC22="","",VLOOKUP(AC22,シフト記号表!$C$5:$W$46,21,FALSE))</f>
        <v/>
      </c>
      <c r="AD23" s="100" t="str">
        <f>IF(AD22="","",VLOOKUP(AD22,シフト記号表!$C$5:$W$46,21,FALSE))</f>
        <v/>
      </c>
      <c r="AE23" s="100" t="str">
        <f>IF(AE22="","",VLOOKUP(AE22,シフト記号表!$C$5:$W$46,21,FALSE))</f>
        <v/>
      </c>
      <c r="AF23" s="100" t="str">
        <f>IF(AF22="","",VLOOKUP(AF22,シフト記号表!$C$5:$W$46,21,FALSE))</f>
        <v/>
      </c>
      <c r="AG23" s="101" t="str">
        <f>IF(AG22="","",VLOOKUP(AG22,シフト記号表!$C$5:$W$46,21,FALSE))</f>
        <v/>
      </c>
      <c r="AH23" s="99" t="str">
        <f>IF(AH22="","",VLOOKUP(AH22,シフト記号表!$C$5:$W$46,21,FALSE))</f>
        <v/>
      </c>
      <c r="AI23" s="100" t="str">
        <f>IF(AI22="","",VLOOKUP(AI22,シフト記号表!$C$5:$W$46,21,FALSE))</f>
        <v/>
      </c>
      <c r="AJ23" s="100" t="str">
        <f>IF(AJ22="","",VLOOKUP(AJ22,シフト記号表!$C$5:$W$46,21,FALSE))</f>
        <v/>
      </c>
      <c r="AK23" s="100" t="str">
        <f>IF(AK22="","",VLOOKUP(AK22,シフト記号表!$C$5:$W$46,21,FALSE))</f>
        <v/>
      </c>
      <c r="AL23" s="100" t="str">
        <f>IF(AL22="","",VLOOKUP(AL22,シフト記号表!$C$5:$W$46,21,FALSE))</f>
        <v/>
      </c>
      <c r="AM23" s="100" t="str">
        <f>IF(AM22="","",VLOOKUP(AM22,シフト記号表!$C$5:$W$46,21,FALSE))</f>
        <v/>
      </c>
      <c r="AN23" s="101" t="str">
        <f>IF(AN22="","",VLOOKUP(AN22,シフト記号表!$C$5:$W$46,21,FALSE))</f>
        <v/>
      </c>
      <c r="AO23" s="99" t="str">
        <f>IF(AO22="","",VLOOKUP(AO22,シフト記号表!$C$5:$W$46,21,FALSE))</f>
        <v/>
      </c>
      <c r="AP23" s="100" t="str">
        <f>IF(AP22="","",VLOOKUP(AP22,シフト記号表!$C$5:$W$46,21,FALSE))</f>
        <v/>
      </c>
      <c r="AQ23" s="100" t="str">
        <f>IF(AQ22="","",VLOOKUP(AQ22,シフト記号表!$C$5:$W$46,21,FALSE))</f>
        <v/>
      </c>
      <c r="AR23" s="100" t="str">
        <f>IF(AR22="","",VLOOKUP(AR22,シフト記号表!$C$5:$W$46,21,FALSE))</f>
        <v/>
      </c>
      <c r="AS23" s="100" t="str">
        <f>IF(AS22="","",VLOOKUP(AS22,シフト記号表!$C$5:$W$46,21,FALSE))</f>
        <v/>
      </c>
      <c r="AT23" s="100" t="str">
        <f>IF(AT22="","",VLOOKUP(AT22,シフト記号表!$C$5:$W$46,21,FALSE))</f>
        <v/>
      </c>
      <c r="AU23" s="101" t="str">
        <f>IF(AU22="","",VLOOKUP(AU22,シフト記号表!$C$5:$W$46,21,FALSE))</f>
        <v/>
      </c>
      <c r="AV23" s="99" t="str">
        <f>IF(AV22="","",VLOOKUP(AV22,シフト記号表!$C$5:$W$46,21,FALSE))</f>
        <v/>
      </c>
      <c r="AW23" s="100" t="str">
        <f>IF(AW22="","",VLOOKUP(AW22,シフト記号表!$C$5:$W$46,21,FALSE))</f>
        <v/>
      </c>
      <c r="AX23" s="100" t="str">
        <f>IF(AX22="","",VLOOKUP(AX22,シフト記号表!$C$5:$W$46,21,FALSE))</f>
        <v/>
      </c>
      <c r="AY23" s="100" t="str">
        <f>IF(AY22="","",VLOOKUP(AY22,シフト記号表!$C$5:$W$46,21,FALSE))</f>
        <v/>
      </c>
      <c r="AZ23" s="100" t="str">
        <f>IF(AZ22="","",VLOOKUP(AZ22,シフト記号表!$C$5:$W$46,21,FALSE))</f>
        <v/>
      </c>
      <c r="BA23" s="100" t="str">
        <f>IF(BA22="","",VLOOKUP(BA22,シフト記号表!$C$5:$W$46,21,FALSE))</f>
        <v/>
      </c>
      <c r="BB23" s="101" t="str">
        <f>IF(BB22="","",VLOOKUP(BB22,シフト記号表!$C$5:$W$46,21,FALSE))</f>
        <v/>
      </c>
      <c r="BC23" s="99" t="str">
        <f>IF(BC22="","",VLOOKUP(BC22,シフト記号表!$C$5:$W$46,21,FALSE))</f>
        <v/>
      </c>
      <c r="BD23" s="100" t="str">
        <f>IF(BD22="","",VLOOKUP(BD22,シフト記号表!$C$5:$W$46,21,FALSE))</f>
        <v/>
      </c>
      <c r="BE23" s="100" t="str">
        <f>IF(BE22="","",VLOOKUP(BE22,シフト記号表!$C$5:$W$46,21,FALSE))</f>
        <v/>
      </c>
      <c r="BF23" s="250">
        <f>IF($BI$3="計画",SUM(AA23:BB23),IF($BI$3="実績",SUM(AA23:BE23),""))</f>
        <v>0</v>
      </c>
      <c r="BG23" s="251"/>
      <c r="BH23" s="252">
        <f>IF($BI$3="計画",BF23/4,IF($BI$3="実績",(BF23/($BI$7/7)),""))</f>
        <v>0</v>
      </c>
      <c r="BI23" s="253"/>
      <c r="BJ23" s="238"/>
      <c r="BK23" s="239"/>
      <c r="BL23" s="239"/>
      <c r="BM23" s="239"/>
      <c r="BN23" s="240"/>
    </row>
    <row r="24" spans="2:66" ht="20.25" customHeight="1" x14ac:dyDescent="0.4">
      <c r="B24" s="102"/>
      <c r="C24" s="409"/>
      <c r="D24" s="414"/>
      <c r="E24" s="412"/>
      <c r="F24" s="413"/>
      <c r="G24" s="254"/>
      <c r="H24" s="255"/>
      <c r="I24" s="263">
        <f>G23</f>
        <v>0</v>
      </c>
      <c r="J24" s="255"/>
      <c r="K24" s="263">
        <f>M23</f>
        <v>0</v>
      </c>
      <c r="L24" s="255"/>
      <c r="M24" s="256"/>
      <c r="N24" s="257"/>
      <c r="O24" s="258"/>
      <c r="P24" s="259"/>
      <c r="Q24" s="259"/>
      <c r="R24" s="260"/>
      <c r="S24" s="276"/>
      <c r="T24" s="242"/>
      <c r="U24" s="277"/>
      <c r="V24" s="103" t="s">
        <v>127</v>
      </c>
      <c r="W24" s="104"/>
      <c r="X24" s="104"/>
      <c r="Y24" s="105"/>
      <c r="Z24" s="106"/>
      <c r="AA24" s="107" t="str">
        <f>IF(AA22="","",VLOOKUP(AA22,シフト記号表!$C$5:$Y$46,23,FALSE))</f>
        <v/>
      </c>
      <c r="AB24" s="108" t="str">
        <f>IF(AB22="","",VLOOKUP(AB22,シフト記号表!$C$5:$Y$46,23,FALSE))</f>
        <v/>
      </c>
      <c r="AC24" s="108" t="str">
        <f>IF(AC22="","",VLOOKUP(AC22,シフト記号表!$C$5:$Y$46,23,FALSE))</f>
        <v/>
      </c>
      <c r="AD24" s="108" t="str">
        <f>IF(AD22="","",VLOOKUP(AD22,シフト記号表!$C$5:$Y$46,23,FALSE))</f>
        <v/>
      </c>
      <c r="AE24" s="108" t="str">
        <f>IF(AE22="","",VLOOKUP(AE22,シフト記号表!$C$5:$Y$46,23,FALSE))</f>
        <v/>
      </c>
      <c r="AF24" s="108" t="str">
        <f>IF(AF22="","",VLOOKUP(AF22,シフト記号表!$C$5:$Y$46,23,FALSE))</f>
        <v/>
      </c>
      <c r="AG24" s="109" t="str">
        <f>IF(AG22="","",VLOOKUP(AG22,シフト記号表!$C$5:$Y$46,23,FALSE))</f>
        <v/>
      </c>
      <c r="AH24" s="107" t="str">
        <f>IF(AH22="","",VLOOKUP(AH22,シフト記号表!$C$5:$Y$46,23,FALSE))</f>
        <v/>
      </c>
      <c r="AI24" s="108" t="str">
        <f>IF(AI22="","",VLOOKUP(AI22,シフト記号表!$C$5:$Y$46,23,FALSE))</f>
        <v/>
      </c>
      <c r="AJ24" s="108" t="str">
        <f>IF(AJ22="","",VLOOKUP(AJ22,シフト記号表!$C$5:$Y$46,23,FALSE))</f>
        <v/>
      </c>
      <c r="AK24" s="108" t="str">
        <f>IF(AK22="","",VLOOKUP(AK22,シフト記号表!$C$5:$Y$46,23,FALSE))</f>
        <v/>
      </c>
      <c r="AL24" s="108" t="str">
        <f>IF(AL22="","",VLOOKUP(AL22,シフト記号表!$C$5:$Y$46,23,FALSE))</f>
        <v/>
      </c>
      <c r="AM24" s="108" t="str">
        <f>IF(AM22="","",VLOOKUP(AM22,シフト記号表!$C$5:$Y$46,23,FALSE))</f>
        <v/>
      </c>
      <c r="AN24" s="109" t="str">
        <f>IF(AN22="","",VLOOKUP(AN22,シフト記号表!$C$5:$Y$46,23,FALSE))</f>
        <v/>
      </c>
      <c r="AO24" s="107" t="str">
        <f>IF(AO22="","",VLOOKUP(AO22,シフト記号表!$C$5:$Y$46,23,FALSE))</f>
        <v/>
      </c>
      <c r="AP24" s="108" t="str">
        <f>IF(AP22="","",VLOOKUP(AP22,シフト記号表!$C$5:$Y$46,23,FALSE))</f>
        <v/>
      </c>
      <c r="AQ24" s="108" t="str">
        <f>IF(AQ22="","",VLOOKUP(AQ22,シフト記号表!$C$5:$Y$46,23,FALSE))</f>
        <v/>
      </c>
      <c r="AR24" s="108" t="str">
        <f>IF(AR22="","",VLOOKUP(AR22,シフト記号表!$C$5:$Y$46,23,FALSE))</f>
        <v/>
      </c>
      <c r="AS24" s="108" t="str">
        <f>IF(AS22="","",VLOOKUP(AS22,シフト記号表!$C$5:$Y$46,23,FALSE))</f>
        <v/>
      </c>
      <c r="AT24" s="108" t="str">
        <f>IF(AT22="","",VLOOKUP(AT22,シフト記号表!$C$5:$Y$46,23,FALSE))</f>
        <v/>
      </c>
      <c r="AU24" s="109" t="str">
        <f>IF(AU22="","",VLOOKUP(AU22,シフト記号表!$C$5:$Y$46,23,FALSE))</f>
        <v/>
      </c>
      <c r="AV24" s="107" t="str">
        <f>IF(AV22="","",VLOOKUP(AV22,シフト記号表!$C$5:$Y$46,23,FALSE))</f>
        <v/>
      </c>
      <c r="AW24" s="108" t="str">
        <f>IF(AW22="","",VLOOKUP(AW22,シフト記号表!$C$5:$Y$46,23,FALSE))</f>
        <v/>
      </c>
      <c r="AX24" s="108" t="str">
        <f>IF(AX22="","",VLOOKUP(AX22,シフト記号表!$C$5:$Y$46,23,FALSE))</f>
        <v/>
      </c>
      <c r="AY24" s="108" t="str">
        <f>IF(AY22="","",VLOOKUP(AY22,シフト記号表!$C$5:$Y$46,23,FALSE))</f>
        <v/>
      </c>
      <c r="AZ24" s="108" t="str">
        <f>IF(AZ22="","",VLOOKUP(AZ22,シフト記号表!$C$5:$Y$46,23,FALSE))</f>
        <v/>
      </c>
      <c r="BA24" s="108" t="str">
        <f>IF(BA22="","",VLOOKUP(BA22,シフト記号表!$C$5:$Y$46,23,FALSE))</f>
        <v/>
      </c>
      <c r="BB24" s="109" t="str">
        <f>IF(BB22="","",VLOOKUP(BB22,シフト記号表!$C$5:$Y$46,23,FALSE))</f>
        <v/>
      </c>
      <c r="BC24" s="107" t="str">
        <f>IF(BC22="","",VLOOKUP(BC22,シフト記号表!$C$5:$Y$46,23,FALSE))</f>
        <v/>
      </c>
      <c r="BD24" s="108" t="str">
        <f>IF(BD22="","",VLOOKUP(BD22,シフト記号表!$C$5:$Y$46,23,FALSE))</f>
        <v/>
      </c>
      <c r="BE24" s="108" t="str">
        <f>IF(BE22="","",VLOOKUP(BE22,シフト記号表!$C$5:$Y$46,23,FALSE))</f>
        <v/>
      </c>
      <c r="BF24" s="261">
        <f>IF($BI$3="計画",SUM(AA24:BB24),IF($BI$3="実績",SUM(AA24:BE24),""))</f>
        <v>0</v>
      </c>
      <c r="BG24" s="262"/>
      <c r="BH24" s="282">
        <f>IF($BI$3="計画",BF24/4,IF($BI$3="実績",(BF24/($BI$7/7)),""))</f>
        <v>0</v>
      </c>
      <c r="BI24" s="283"/>
      <c r="BJ24" s="241"/>
      <c r="BK24" s="242"/>
      <c r="BL24" s="242"/>
      <c r="BM24" s="242"/>
      <c r="BN24" s="243"/>
    </row>
    <row r="25" spans="2:66" ht="20.25" customHeight="1" x14ac:dyDescent="0.4">
      <c r="B25" s="111"/>
      <c r="C25" s="408"/>
      <c r="D25" s="411"/>
      <c r="E25" s="412"/>
      <c r="F25" s="413"/>
      <c r="G25" s="244"/>
      <c r="H25" s="245"/>
      <c r="I25" s="94"/>
      <c r="J25" s="90"/>
      <c r="K25" s="94"/>
      <c r="L25" s="90"/>
      <c r="M25" s="270"/>
      <c r="N25" s="271"/>
      <c r="O25" s="248"/>
      <c r="P25" s="249"/>
      <c r="Q25" s="249"/>
      <c r="R25" s="245"/>
      <c r="S25" s="272"/>
      <c r="T25" s="236"/>
      <c r="U25" s="273"/>
      <c r="V25" s="114" t="s">
        <v>18</v>
      </c>
      <c r="W25" s="115"/>
      <c r="X25" s="115"/>
      <c r="Y25" s="116"/>
      <c r="Z25" s="117"/>
      <c r="AA25" s="118"/>
      <c r="AB25" s="119"/>
      <c r="AC25" s="119"/>
      <c r="AD25" s="119"/>
      <c r="AE25" s="119"/>
      <c r="AF25" s="119"/>
      <c r="AG25" s="120"/>
      <c r="AH25" s="118"/>
      <c r="AI25" s="119"/>
      <c r="AJ25" s="119"/>
      <c r="AK25" s="119"/>
      <c r="AL25" s="119"/>
      <c r="AM25" s="119"/>
      <c r="AN25" s="120"/>
      <c r="AO25" s="118"/>
      <c r="AP25" s="119"/>
      <c r="AQ25" s="119"/>
      <c r="AR25" s="119"/>
      <c r="AS25" s="119"/>
      <c r="AT25" s="119"/>
      <c r="AU25" s="120"/>
      <c r="AV25" s="118"/>
      <c r="AW25" s="119"/>
      <c r="AX25" s="119"/>
      <c r="AY25" s="119"/>
      <c r="AZ25" s="119"/>
      <c r="BA25" s="119"/>
      <c r="BB25" s="120"/>
      <c r="BC25" s="118"/>
      <c r="BD25" s="119"/>
      <c r="BE25" s="121"/>
      <c r="BF25" s="278"/>
      <c r="BG25" s="279"/>
      <c r="BH25" s="280"/>
      <c r="BI25" s="281"/>
      <c r="BJ25" s="235"/>
      <c r="BK25" s="236"/>
      <c r="BL25" s="236"/>
      <c r="BM25" s="236"/>
      <c r="BN25" s="237"/>
    </row>
    <row r="26" spans="2:66" ht="20.25" customHeight="1" x14ac:dyDescent="0.4">
      <c r="B26" s="93">
        <f>B23+1</f>
        <v>3</v>
      </c>
      <c r="C26" s="409"/>
      <c r="D26" s="414"/>
      <c r="E26" s="412"/>
      <c r="F26" s="413"/>
      <c r="G26" s="244"/>
      <c r="H26" s="245"/>
      <c r="I26" s="94"/>
      <c r="J26" s="90"/>
      <c r="K26" s="94"/>
      <c r="L26" s="90"/>
      <c r="M26" s="246"/>
      <c r="N26" s="247"/>
      <c r="O26" s="248"/>
      <c r="P26" s="249"/>
      <c r="Q26" s="249"/>
      <c r="R26" s="245"/>
      <c r="S26" s="274"/>
      <c r="T26" s="239"/>
      <c r="U26" s="275"/>
      <c r="V26" s="95" t="s">
        <v>83</v>
      </c>
      <c r="W26" s="96"/>
      <c r="X26" s="96"/>
      <c r="Y26" s="97"/>
      <c r="Z26" s="98"/>
      <c r="AA26" s="99" t="str">
        <f>IF(AA25="","",VLOOKUP(AA25,シフト記号表!$C$5:$W$46,21,FALSE))</f>
        <v/>
      </c>
      <c r="AB26" s="100" t="str">
        <f>IF(AB25="","",VLOOKUP(AB25,シフト記号表!$C$5:$W$46,21,FALSE))</f>
        <v/>
      </c>
      <c r="AC26" s="100" t="str">
        <f>IF(AC25="","",VLOOKUP(AC25,シフト記号表!$C$5:$W$46,21,FALSE))</f>
        <v/>
      </c>
      <c r="AD26" s="100" t="str">
        <f>IF(AD25="","",VLOOKUP(AD25,シフト記号表!$C$5:$W$46,21,FALSE))</f>
        <v/>
      </c>
      <c r="AE26" s="100" t="str">
        <f>IF(AE25="","",VLOOKUP(AE25,シフト記号表!$C$5:$W$46,21,FALSE))</f>
        <v/>
      </c>
      <c r="AF26" s="100" t="str">
        <f>IF(AF25="","",VLOOKUP(AF25,シフト記号表!$C$5:$W$46,21,FALSE))</f>
        <v/>
      </c>
      <c r="AG26" s="101" t="str">
        <f>IF(AG25="","",VLOOKUP(AG25,シフト記号表!$C$5:$W$46,21,FALSE))</f>
        <v/>
      </c>
      <c r="AH26" s="99" t="str">
        <f>IF(AH25="","",VLOOKUP(AH25,シフト記号表!$C$5:$W$46,21,FALSE))</f>
        <v/>
      </c>
      <c r="AI26" s="100" t="str">
        <f>IF(AI25="","",VLOOKUP(AI25,シフト記号表!$C$5:$W$46,21,FALSE))</f>
        <v/>
      </c>
      <c r="AJ26" s="100" t="str">
        <f>IF(AJ25="","",VLOOKUP(AJ25,シフト記号表!$C$5:$W$46,21,FALSE))</f>
        <v/>
      </c>
      <c r="AK26" s="100" t="str">
        <f>IF(AK25="","",VLOOKUP(AK25,シフト記号表!$C$5:$W$46,21,FALSE))</f>
        <v/>
      </c>
      <c r="AL26" s="100" t="str">
        <f>IF(AL25="","",VLOOKUP(AL25,シフト記号表!$C$5:$W$46,21,FALSE))</f>
        <v/>
      </c>
      <c r="AM26" s="100" t="str">
        <f>IF(AM25="","",VLOOKUP(AM25,シフト記号表!$C$5:$W$46,21,FALSE))</f>
        <v/>
      </c>
      <c r="AN26" s="101" t="str">
        <f>IF(AN25="","",VLOOKUP(AN25,シフト記号表!$C$5:$W$46,21,FALSE))</f>
        <v/>
      </c>
      <c r="AO26" s="99" t="str">
        <f>IF(AO25="","",VLOOKUP(AO25,シフト記号表!$C$5:$W$46,21,FALSE))</f>
        <v/>
      </c>
      <c r="AP26" s="100" t="str">
        <f>IF(AP25="","",VLOOKUP(AP25,シフト記号表!$C$5:$W$46,21,FALSE))</f>
        <v/>
      </c>
      <c r="AQ26" s="100" t="str">
        <f>IF(AQ25="","",VLOOKUP(AQ25,シフト記号表!$C$5:$W$46,21,FALSE))</f>
        <v/>
      </c>
      <c r="AR26" s="100" t="str">
        <f>IF(AR25="","",VLOOKUP(AR25,シフト記号表!$C$5:$W$46,21,FALSE))</f>
        <v/>
      </c>
      <c r="AS26" s="100" t="str">
        <f>IF(AS25="","",VLOOKUP(AS25,シフト記号表!$C$5:$W$46,21,FALSE))</f>
        <v/>
      </c>
      <c r="AT26" s="100" t="str">
        <f>IF(AT25="","",VLOOKUP(AT25,シフト記号表!$C$5:$W$46,21,FALSE))</f>
        <v/>
      </c>
      <c r="AU26" s="101" t="str">
        <f>IF(AU25="","",VLOOKUP(AU25,シフト記号表!$C$5:$W$46,21,FALSE))</f>
        <v/>
      </c>
      <c r="AV26" s="99" t="str">
        <f>IF(AV25="","",VLOOKUP(AV25,シフト記号表!$C$5:$W$46,21,FALSE))</f>
        <v/>
      </c>
      <c r="AW26" s="100" t="str">
        <f>IF(AW25="","",VLOOKUP(AW25,シフト記号表!$C$5:$W$46,21,FALSE))</f>
        <v/>
      </c>
      <c r="AX26" s="100" t="str">
        <f>IF(AX25="","",VLOOKUP(AX25,シフト記号表!$C$5:$W$46,21,FALSE))</f>
        <v/>
      </c>
      <c r="AY26" s="100" t="str">
        <f>IF(AY25="","",VLOOKUP(AY25,シフト記号表!$C$5:$W$46,21,FALSE))</f>
        <v/>
      </c>
      <c r="AZ26" s="100" t="str">
        <f>IF(AZ25="","",VLOOKUP(AZ25,シフト記号表!$C$5:$W$46,21,FALSE))</f>
        <v/>
      </c>
      <c r="BA26" s="100" t="str">
        <f>IF(BA25="","",VLOOKUP(BA25,シフト記号表!$C$5:$W$46,21,FALSE))</f>
        <v/>
      </c>
      <c r="BB26" s="101" t="str">
        <f>IF(BB25="","",VLOOKUP(BB25,シフト記号表!$C$5:$W$46,21,FALSE))</f>
        <v/>
      </c>
      <c r="BC26" s="99" t="str">
        <f>IF(BC25="","",VLOOKUP(BC25,シフト記号表!$C$5:$W$46,21,FALSE))</f>
        <v/>
      </c>
      <c r="BD26" s="100" t="str">
        <f>IF(BD25="","",VLOOKUP(BD25,シフト記号表!$C$5:$W$46,21,FALSE))</f>
        <v/>
      </c>
      <c r="BE26" s="100" t="str">
        <f>IF(BE25="","",VLOOKUP(BE25,シフト記号表!$C$5:$W$46,21,FALSE))</f>
        <v/>
      </c>
      <c r="BF26" s="250">
        <f>IF($BI$3="計画",SUM(AA26:BB26),IF($BI$3="実績",SUM(AA26:BE26),""))</f>
        <v>0</v>
      </c>
      <c r="BG26" s="251"/>
      <c r="BH26" s="252">
        <f>IF($BI$3="計画",BF26/4,IF($BI$3="実績",(BF26/($BI$7/7)),""))</f>
        <v>0</v>
      </c>
      <c r="BI26" s="253"/>
      <c r="BJ26" s="238"/>
      <c r="BK26" s="239"/>
      <c r="BL26" s="239"/>
      <c r="BM26" s="239"/>
      <c r="BN26" s="240"/>
    </row>
    <row r="27" spans="2:66" ht="20.25" customHeight="1" x14ac:dyDescent="0.4">
      <c r="B27" s="102"/>
      <c r="C27" s="409"/>
      <c r="D27" s="414"/>
      <c r="E27" s="412"/>
      <c r="F27" s="413"/>
      <c r="G27" s="254"/>
      <c r="H27" s="255"/>
      <c r="I27" s="263">
        <f>G26</f>
        <v>0</v>
      </c>
      <c r="J27" s="255"/>
      <c r="K27" s="263">
        <f>M26</f>
        <v>0</v>
      </c>
      <c r="L27" s="255"/>
      <c r="M27" s="256"/>
      <c r="N27" s="257"/>
      <c r="O27" s="258"/>
      <c r="P27" s="259"/>
      <c r="Q27" s="259"/>
      <c r="R27" s="260"/>
      <c r="S27" s="276"/>
      <c r="T27" s="242"/>
      <c r="U27" s="277"/>
      <c r="V27" s="103" t="s">
        <v>127</v>
      </c>
      <c r="W27" s="122"/>
      <c r="X27" s="122"/>
      <c r="Y27" s="123"/>
      <c r="Z27" s="124"/>
      <c r="AA27" s="107" t="str">
        <f>IF(AA25="","",VLOOKUP(AA25,シフト記号表!$C$5:$Y$46,23,FALSE))</f>
        <v/>
      </c>
      <c r="AB27" s="108" t="str">
        <f>IF(AB25="","",VLOOKUP(AB25,シフト記号表!$C$5:$Y$46,23,FALSE))</f>
        <v/>
      </c>
      <c r="AC27" s="108" t="str">
        <f>IF(AC25="","",VLOOKUP(AC25,シフト記号表!$C$5:$Y$46,23,FALSE))</f>
        <v/>
      </c>
      <c r="AD27" s="108" t="str">
        <f>IF(AD25="","",VLOOKUP(AD25,シフト記号表!$C$5:$Y$46,23,FALSE))</f>
        <v/>
      </c>
      <c r="AE27" s="108" t="str">
        <f>IF(AE25="","",VLOOKUP(AE25,シフト記号表!$C$5:$Y$46,23,FALSE))</f>
        <v/>
      </c>
      <c r="AF27" s="108" t="str">
        <f>IF(AF25="","",VLOOKUP(AF25,シフト記号表!$C$5:$Y$46,23,FALSE))</f>
        <v/>
      </c>
      <c r="AG27" s="109" t="str">
        <f>IF(AG25="","",VLOOKUP(AG25,シフト記号表!$C$5:$Y$46,23,FALSE))</f>
        <v/>
      </c>
      <c r="AH27" s="107" t="str">
        <f>IF(AH25="","",VLOOKUP(AH25,シフト記号表!$C$5:$Y$46,23,FALSE))</f>
        <v/>
      </c>
      <c r="AI27" s="108" t="str">
        <f>IF(AI25="","",VLOOKUP(AI25,シフト記号表!$C$5:$Y$46,23,FALSE))</f>
        <v/>
      </c>
      <c r="AJ27" s="108" t="str">
        <f>IF(AJ25="","",VLOOKUP(AJ25,シフト記号表!$C$5:$Y$46,23,FALSE))</f>
        <v/>
      </c>
      <c r="AK27" s="108" t="str">
        <f>IF(AK25="","",VLOOKUP(AK25,シフト記号表!$C$5:$Y$46,23,FALSE))</f>
        <v/>
      </c>
      <c r="AL27" s="108" t="str">
        <f>IF(AL25="","",VLOOKUP(AL25,シフト記号表!$C$5:$Y$46,23,FALSE))</f>
        <v/>
      </c>
      <c r="AM27" s="108" t="str">
        <f>IF(AM25="","",VLOOKUP(AM25,シフト記号表!$C$5:$Y$46,23,FALSE))</f>
        <v/>
      </c>
      <c r="AN27" s="109" t="str">
        <f>IF(AN25="","",VLOOKUP(AN25,シフト記号表!$C$5:$Y$46,23,FALSE))</f>
        <v/>
      </c>
      <c r="AO27" s="107" t="str">
        <f>IF(AO25="","",VLOOKUP(AO25,シフト記号表!$C$5:$Y$46,23,FALSE))</f>
        <v/>
      </c>
      <c r="AP27" s="108" t="str">
        <f>IF(AP25="","",VLOOKUP(AP25,シフト記号表!$C$5:$Y$46,23,FALSE))</f>
        <v/>
      </c>
      <c r="AQ27" s="108" t="str">
        <f>IF(AQ25="","",VLOOKUP(AQ25,シフト記号表!$C$5:$Y$46,23,FALSE))</f>
        <v/>
      </c>
      <c r="AR27" s="108" t="str">
        <f>IF(AR25="","",VLOOKUP(AR25,シフト記号表!$C$5:$Y$46,23,FALSE))</f>
        <v/>
      </c>
      <c r="AS27" s="108" t="str">
        <f>IF(AS25="","",VLOOKUP(AS25,シフト記号表!$C$5:$Y$46,23,FALSE))</f>
        <v/>
      </c>
      <c r="AT27" s="108" t="str">
        <f>IF(AT25="","",VLOOKUP(AT25,シフト記号表!$C$5:$Y$46,23,FALSE))</f>
        <v/>
      </c>
      <c r="AU27" s="109" t="str">
        <f>IF(AU25="","",VLOOKUP(AU25,シフト記号表!$C$5:$Y$46,23,FALSE))</f>
        <v/>
      </c>
      <c r="AV27" s="107" t="str">
        <f>IF(AV25="","",VLOOKUP(AV25,シフト記号表!$C$5:$Y$46,23,FALSE))</f>
        <v/>
      </c>
      <c r="AW27" s="108" t="str">
        <f>IF(AW25="","",VLOOKUP(AW25,シフト記号表!$C$5:$Y$46,23,FALSE))</f>
        <v/>
      </c>
      <c r="AX27" s="108" t="str">
        <f>IF(AX25="","",VLOOKUP(AX25,シフト記号表!$C$5:$Y$46,23,FALSE))</f>
        <v/>
      </c>
      <c r="AY27" s="108" t="str">
        <f>IF(AY25="","",VLOOKUP(AY25,シフト記号表!$C$5:$Y$46,23,FALSE))</f>
        <v/>
      </c>
      <c r="AZ27" s="108" t="str">
        <f>IF(AZ25="","",VLOOKUP(AZ25,シフト記号表!$C$5:$Y$46,23,FALSE))</f>
        <v/>
      </c>
      <c r="BA27" s="108" t="str">
        <f>IF(BA25="","",VLOOKUP(BA25,シフト記号表!$C$5:$Y$46,23,FALSE))</f>
        <v/>
      </c>
      <c r="BB27" s="109" t="str">
        <f>IF(BB25="","",VLOOKUP(BB25,シフト記号表!$C$5:$Y$46,23,FALSE))</f>
        <v/>
      </c>
      <c r="BC27" s="107" t="str">
        <f>IF(BC25="","",VLOOKUP(BC25,シフト記号表!$C$5:$Y$46,23,FALSE))</f>
        <v/>
      </c>
      <c r="BD27" s="108" t="str">
        <f>IF(BD25="","",VLOOKUP(BD25,シフト記号表!$C$5:$Y$46,23,FALSE))</f>
        <v/>
      </c>
      <c r="BE27" s="108" t="str">
        <f>IF(BE25="","",VLOOKUP(BE25,シフト記号表!$C$5:$Y$46,23,FALSE))</f>
        <v/>
      </c>
      <c r="BF27" s="261">
        <f>IF($BI$3="計画",SUM(AA27:BB27),IF($BI$3="実績",SUM(AA27:BE27),""))</f>
        <v>0</v>
      </c>
      <c r="BG27" s="262"/>
      <c r="BH27" s="282">
        <f>IF($BI$3="計画",BF27/4,IF($BI$3="実績",(BF27/($BI$7/7)),""))</f>
        <v>0</v>
      </c>
      <c r="BI27" s="283"/>
      <c r="BJ27" s="241"/>
      <c r="BK27" s="242"/>
      <c r="BL27" s="242"/>
      <c r="BM27" s="242"/>
      <c r="BN27" s="243"/>
    </row>
    <row r="28" spans="2:66" ht="20.25" customHeight="1" x14ac:dyDescent="0.4">
      <c r="B28" s="111"/>
      <c r="C28" s="408"/>
      <c r="D28" s="411"/>
      <c r="E28" s="412"/>
      <c r="F28" s="413"/>
      <c r="G28" s="244"/>
      <c r="H28" s="245"/>
      <c r="I28" s="94"/>
      <c r="J28" s="90"/>
      <c r="K28" s="94"/>
      <c r="L28" s="90"/>
      <c r="M28" s="270"/>
      <c r="N28" s="271"/>
      <c r="O28" s="248"/>
      <c r="P28" s="249"/>
      <c r="Q28" s="249"/>
      <c r="R28" s="245"/>
      <c r="S28" s="272"/>
      <c r="T28" s="236"/>
      <c r="U28" s="273"/>
      <c r="V28" s="114" t="s">
        <v>18</v>
      </c>
      <c r="W28" s="115"/>
      <c r="X28" s="115"/>
      <c r="Y28" s="116"/>
      <c r="Z28" s="117"/>
      <c r="AA28" s="118"/>
      <c r="AB28" s="119"/>
      <c r="AC28" s="119"/>
      <c r="AD28" s="119"/>
      <c r="AE28" s="119"/>
      <c r="AF28" s="119"/>
      <c r="AG28" s="120"/>
      <c r="AH28" s="118"/>
      <c r="AI28" s="119"/>
      <c r="AJ28" s="119"/>
      <c r="AK28" s="119"/>
      <c r="AL28" s="119"/>
      <c r="AM28" s="119"/>
      <c r="AN28" s="120"/>
      <c r="AO28" s="118"/>
      <c r="AP28" s="119"/>
      <c r="AQ28" s="119"/>
      <c r="AR28" s="119"/>
      <c r="AS28" s="119"/>
      <c r="AT28" s="119"/>
      <c r="AU28" s="120"/>
      <c r="AV28" s="118"/>
      <c r="AW28" s="119"/>
      <c r="AX28" s="119"/>
      <c r="AY28" s="119"/>
      <c r="AZ28" s="119"/>
      <c r="BA28" s="119"/>
      <c r="BB28" s="120"/>
      <c r="BC28" s="118"/>
      <c r="BD28" s="119"/>
      <c r="BE28" s="121"/>
      <c r="BF28" s="278"/>
      <c r="BG28" s="279"/>
      <c r="BH28" s="280"/>
      <c r="BI28" s="281"/>
      <c r="BJ28" s="235"/>
      <c r="BK28" s="236"/>
      <c r="BL28" s="236"/>
      <c r="BM28" s="236"/>
      <c r="BN28" s="237"/>
    </row>
    <row r="29" spans="2:66" ht="20.25" customHeight="1" x14ac:dyDescent="0.4">
      <c r="B29" s="93">
        <f>B26+1</f>
        <v>4</v>
      </c>
      <c r="C29" s="409"/>
      <c r="D29" s="414"/>
      <c r="E29" s="412"/>
      <c r="F29" s="413"/>
      <c r="G29" s="244"/>
      <c r="H29" s="245"/>
      <c r="I29" s="94"/>
      <c r="J29" s="90"/>
      <c r="K29" s="94"/>
      <c r="L29" s="90"/>
      <c r="M29" s="246"/>
      <c r="N29" s="247"/>
      <c r="O29" s="248"/>
      <c r="P29" s="249"/>
      <c r="Q29" s="249"/>
      <c r="R29" s="245"/>
      <c r="S29" s="274"/>
      <c r="T29" s="239"/>
      <c r="U29" s="275"/>
      <c r="V29" s="95" t="s">
        <v>83</v>
      </c>
      <c r="W29" s="96"/>
      <c r="X29" s="96"/>
      <c r="Y29" s="97"/>
      <c r="Z29" s="98"/>
      <c r="AA29" s="99" t="str">
        <f>IF(AA28="","",VLOOKUP(AA28,シフト記号表!$C$5:$W$46,21,FALSE))</f>
        <v/>
      </c>
      <c r="AB29" s="100" t="str">
        <f>IF(AB28="","",VLOOKUP(AB28,シフト記号表!$C$5:$W$46,21,FALSE))</f>
        <v/>
      </c>
      <c r="AC29" s="100" t="str">
        <f>IF(AC28="","",VLOOKUP(AC28,シフト記号表!$C$5:$W$46,21,FALSE))</f>
        <v/>
      </c>
      <c r="AD29" s="100" t="str">
        <f>IF(AD28="","",VLOOKUP(AD28,シフト記号表!$C$5:$W$46,21,FALSE))</f>
        <v/>
      </c>
      <c r="AE29" s="100" t="str">
        <f>IF(AE28="","",VLOOKUP(AE28,シフト記号表!$C$5:$W$46,21,FALSE))</f>
        <v/>
      </c>
      <c r="AF29" s="100" t="str">
        <f>IF(AF28="","",VLOOKUP(AF28,シフト記号表!$C$5:$W$46,21,FALSE))</f>
        <v/>
      </c>
      <c r="AG29" s="101" t="str">
        <f>IF(AG28="","",VLOOKUP(AG28,シフト記号表!$C$5:$W$46,21,FALSE))</f>
        <v/>
      </c>
      <c r="AH29" s="99" t="str">
        <f>IF(AH28="","",VLOOKUP(AH28,シフト記号表!$C$5:$W$46,21,FALSE))</f>
        <v/>
      </c>
      <c r="AI29" s="100" t="str">
        <f>IF(AI28="","",VLOOKUP(AI28,シフト記号表!$C$5:$W$46,21,FALSE))</f>
        <v/>
      </c>
      <c r="AJ29" s="100" t="str">
        <f>IF(AJ28="","",VLOOKUP(AJ28,シフト記号表!$C$5:$W$46,21,FALSE))</f>
        <v/>
      </c>
      <c r="AK29" s="100" t="str">
        <f>IF(AK28="","",VLOOKUP(AK28,シフト記号表!$C$5:$W$46,21,FALSE))</f>
        <v/>
      </c>
      <c r="AL29" s="100" t="str">
        <f>IF(AL28="","",VLOOKUP(AL28,シフト記号表!$C$5:$W$46,21,FALSE))</f>
        <v/>
      </c>
      <c r="AM29" s="100" t="str">
        <f>IF(AM28="","",VLOOKUP(AM28,シフト記号表!$C$5:$W$46,21,FALSE))</f>
        <v/>
      </c>
      <c r="AN29" s="101" t="str">
        <f>IF(AN28="","",VLOOKUP(AN28,シフト記号表!$C$5:$W$46,21,FALSE))</f>
        <v/>
      </c>
      <c r="AO29" s="99" t="str">
        <f>IF(AO28="","",VLOOKUP(AO28,シフト記号表!$C$5:$W$46,21,FALSE))</f>
        <v/>
      </c>
      <c r="AP29" s="100" t="str">
        <f>IF(AP28="","",VLOOKUP(AP28,シフト記号表!$C$5:$W$46,21,FALSE))</f>
        <v/>
      </c>
      <c r="AQ29" s="100" t="str">
        <f>IF(AQ28="","",VLOOKUP(AQ28,シフト記号表!$C$5:$W$46,21,FALSE))</f>
        <v/>
      </c>
      <c r="AR29" s="100" t="str">
        <f>IF(AR28="","",VLOOKUP(AR28,シフト記号表!$C$5:$W$46,21,FALSE))</f>
        <v/>
      </c>
      <c r="AS29" s="100" t="str">
        <f>IF(AS28="","",VLOOKUP(AS28,シフト記号表!$C$5:$W$46,21,FALSE))</f>
        <v/>
      </c>
      <c r="AT29" s="100" t="str">
        <f>IF(AT28="","",VLOOKUP(AT28,シフト記号表!$C$5:$W$46,21,FALSE))</f>
        <v/>
      </c>
      <c r="AU29" s="101" t="str">
        <f>IF(AU28="","",VLOOKUP(AU28,シフト記号表!$C$5:$W$46,21,FALSE))</f>
        <v/>
      </c>
      <c r="AV29" s="99" t="str">
        <f>IF(AV28="","",VLOOKUP(AV28,シフト記号表!$C$5:$W$46,21,FALSE))</f>
        <v/>
      </c>
      <c r="AW29" s="100" t="str">
        <f>IF(AW28="","",VLOOKUP(AW28,シフト記号表!$C$5:$W$46,21,FALSE))</f>
        <v/>
      </c>
      <c r="AX29" s="100" t="str">
        <f>IF(AX28="","",VLOOKUP(AX28,シフト記号表!$C$5:$W$46,21,FALSE))</f>
        <v/>
      </c>
      <c r="AY29" s="100" t="str">
        <f>IF(AY28="","",VLOOKUP(AY28,シフト記号表!$C$5:$W$46,21,FALSE))</f>
        <v/>
      </c>
      <c r="AZ29" s="100" t="str">
        <f>IF(AZ28="","",VLOOKUP(AZ28,シフト記号表!$C$5:$W$46,21,FALSE))</f>
        <v/>
      </c>
      <c r="BA29" s="100" t="str">
        <f>IF(BA28="","",VLOOKUP(BA28,シフト記号表!$C$5:$W$46,21,FALSE))</f>
        <v/>
      </c>
      <c r="BB29" s="101" t="str">
        <f>IF(BB28="","",VLOOKUP(BB28,シフト記号表!$C$5:$W$46,21,FALSE))</f>
        <v/>
      </c>
      <c r="BC29" s="99" t="str">
        <f>IF(BC28="","",VLOOKUP(BC28,シフト記号表!$C$5:$W$46,21,FALSE))</f>
        <v/>
      </c>
      <c r="BD29" s="100" t="str">
        <f>IF(BD28="","",VLOOKUP(BD28,シフト記号表!$C$5:$W$46,21,FALSE))</f>
        <v/>
      </c>
      <c r="BE29" s="100" t="str">
        <f>IF(BE28="","",VLOOKUP(BE28,シフト記号表!$C$5:$W$46,21,FALSE))</f>
        <v/>
      </c>
      <c r="BF29" s="250">
        <f>IF($BI$3="計画",SUM(AA29:BB29),IF($BI$3="実績",SUM(AA29:BE29),""))</f>
        <v>0</v>
      </c>
      <c r="BG29" s="251"/>
      <c r="BH29" s="252">
        <f>IF($BI$3="計画",BF29/4,IF($BI$3="実績",(BF29/($BI$7/7)),""))</f>
        <v>0</v>
      </c>
      <c r="BI29" s="253"/>
      <c r="BJ29" s="238"/>
      <c r="BK29" s="239"/>
      <c r="BL29" s="239"/>
      <c r="BM29" s="239"/>
      <c r="BN29" s="240"/>
    </row>
    <row r="30" spans="2:66" ht="20.25" customHeight="1" x14ac:dyDescent="0.4">
      <c r="B30" s="102"/>
      <c r="C30" s="409"/>
      <c r="D30" s="414"/>
      <c r="E30" s="412"/>
      <c r="F30" s="413"/>
      <c r="G30" s="254"/>
      <c r="H30" s="255"/>
      <c r="I30" s="263">
        <f>G29</f>
        <v>0</v>
      </c>
      <c r="J30" s="255"/>
      <c r="K30" s="263">
        <f>M29</f>
        <v>0</v>
      </c>
      <c r="L30" s="255"/>
      <c r="M30" s="256"/>
      <c r="N30" s="257"/>
      <c r="O30" s="258"/>
      <c r="P30" s="259"/>
      <c r="Q30" s="259"/>
      <c r="R30" s="260"/>
      <c r="S30" s="276"/>
      <c r="T30" s="242"/>
      <c r="U30" s="277"/>
      <c r="V30" s="103" t="s">
        <v>127</v>
      </c>
      <c r="W30" s="125"/>
      <c r="X30" s="125"/>
      <c r="Y30" s="105"/>
      <c r="Z30" s="106"/>
      <c r="AA30" s="107" t="str">
        <f>IF(AA28="","",VLOOKUP(AA28,シフト記号表!$C$5:$Y$46,23,FALSE))</f>
        <v/>
      </c>
      <c r="AB30" s="108" t="str">
        <f>IF(AB28="","",VLOOKUP(AB28,シフト記号表!$C$5:$Y$46,23,FALSE))</f>
        <v/>
      </c>
      <c r="AC30" s="108" t="str">
        <f>IF(AC28="","",VLOOKUP(AC28,シフト記号表!$C$5:$Y$46,23,FALSE))</f>
        <v/>
      </c>
      <c r="AD30" s="108" t="str">
        <f>IF(AD28="","",VLOOKUP(AD28,シフト記号表!$C$5:$Y$46,23,FALSE))</f>
        <v/>
      </c>
      <c r="AE30" s="108" t="str">
        <f>IF(AE28="","",VLOOKUP(AE28,シフト記号表!$C$5:$Y$46,23,FALSE))</f>
        <v/>
      </c>
      <c r="AF30" s="108" t="str">
        <f>IF(AF28="","",VLOOKUP(AF28,シフト記号表!$C$5:$Y$46,23,FALSE))</f>
        <v/>
      </c>
      <c r="AG30" s="109" t="str">
        <f>IF(AG28="","",VLOOKUP(AG28,シフト記号表!$C$5:$Y$46,23,FALSE))</f>
        <v/>
      </c>
      <c r="AH30" s="107" t="str">
        <f>IF(AH28="","",VLOOKUP(AH28,シフト記号表!$C$5:$Y$46,23,FALSE))</f>
        <v/>
      </c>
      <c r="AI30" s="108" t="str">
        <f>IF(AI28="","",VLOOKUP(AI28,シフト記号表!$C$5:$Y$46,23,FALSE))</f>
        <v/>
      </c>
      <c r="AJ30" s="108" t="str">
        <f>IF(AJ28="","",VLOOKUP(AJ28,シフト記号表!$C$5:$Y$46,23,FALSE))</f>
        <v/>
      </c>
      <c r="AK30" s="108" t="str">
        <f>IF(AK28="","",VLOOKUP(AK28,シフト記号表!$C$5:$Y$46,23,FALSE))</f>
        <v/>
      </c>
      <c r="AL30" s="108" t="str">
        <f>IF(AL28="","",VLOOKUP(AL28,シフト記号表!$C$5:$Y$46,23,FALSE))</f>
        <v/>
      </c>
      <c r="AM30" s="108" t="str">
        <f>IF(AM28="","",VLOOKUP(AM28,シフト記号表!$C$5:$Y$46,23,FALSE))</f>
        <v/>
      </c>
      <c r="AN30" s="109" t="str">
        <f>IF(AN28="","",VLOOKUP(AN28,シフト記号表!$C$5:$Y$46,23,FALSE))</f>
        <v/>
      </c>
      <c r="AO30" s="107" t="str">
        <f>IF(AO28="","",VLOOKUP(AO28,シフト記号表!$C$5:$Y$46,23,FALSE))</f>
        <v/>
      </c>
      <c r="AP30" s="108" t="str">
        <f>IF(AP28="","",VLOOKUP(AP28,シフト記号表!$C$5:$Y$46,23,FALSE))</f>
        <v/>
      </c>
      <c r="AQ30" s="108" t="str">
        <f>IF(AQ28="","",VLOOKUP(AQ28,シフト記号表!$C$5:$Y$46,23,FALSE))</f>
        <v/>
      </c>
      <c r="AR30" s="108" t="str">
        <f>IF(AR28="","",VLOOKUP(AR28,シフト記号表!$C$5:$Y$46,23,FALSE))</f>
        <v/>
      </c>
      <c r="AS30" s="108" t="str">
        <f>IF(AS28="","",VLOOKUP(AS28,シフト記号表!$C$5:$Y$46,23,FALSE))</f>
        <v/>
      </c>
      <c r="AT30" s="108" t="str">
        <f>IF(AT28="","",VLOOKUP(AT28,シフト記号表!$C$5:$Y$46,23,FALSE))</f>
        <v/>
      </c>
      <c r="AU30" s="109" t="str">
        <f>IF(AU28="","",VLOOKUP(AU28,シフト記号表!$C$5:$Y$46,23,FALSE))</f>
        <v/>
      </c>
      <c r="AV30" s="107" t="str">
        <f>IF(AV28="","",VLOOKUP(AV28,シフト記号表!$C$5:$Y$46,23,FALSE))</f>
        <v/>
      </c>
      <c r="AW30" s="108" t="str">
        <f>IF(AW28="","",VLOOKUP(AW28,シフト記号表!$C$5:$Y$46,23,FALSE))</f>
        <v/>
      </c>
      <c r="AX30" s="108" t="str">
        <f>IF(AX28="","",VLOOKUP(AX28,シフト記号表!$C$5:$Y$46,23,FALSE))</f>
        <v/>
      </c>
      <c r="AY30" s="108" t="str">
        <f>IF(AY28="","",VLOOKUP(AY28,シフト記号表!$C$5:$Y$46,23,FALSE))</f>
        <v/>
      </c>
      <c r="AZ30" s="108" t="str">
        <f>IF(AZ28="","",VLOOKUP(AZ28,シフト記号表!$C$5:$Y$46,23,FALSE))</f>
        <v/>
      </c>
      <c r="BA30" s="108" t="str">
        <f>IF(BA28="","",VLOOKUP(BA28,シフト記号表!$C$5:$Y$46,23,FALSE))</f>
        <v/>
      </c>
      <c r="BB30" s="109" t="str">
        <f>IF(BB28="","",VLOOKUP(BB28,シフト記号表!$C$5:$Y$46,23,FALSE))</f>
        <v/>
      </c>
      <c r="BC30" s="107" t="str">
        <f>IF(BC28="","",VLOOKUP(BC28,シフト記号表!$C$5:$Y$46,23,FALSE))</f>
        <v/>
      </c>
      <c r="BD30" s="108" t="str">
        <f>IF(BD28="","",VLOOKUP(BD28,シフト記号表!$C$5:$Y$46,23,FALSE))</f>
        <v/>
      </c>
      <c r="BE30" s="108" t="str">
        <f>IF(BE28="","",VLOOKUP(BE28,シフト記号表!$C$5:$Y$46,23,FALSE))</f>
        <v/>
      </c>
      <c r="BF30" s="261">
        <f>IF($BI$3="計画",SUM(AA30:BB30),IF($BI$3="実績",SUM(AA30:BE30),""))</f>
        <v>0</v>
      </c>
      <c r="BG30" s="262"/>
      <c r="BH30" s="282">
        <f>IF($BI$3="計画",BF30/4,IF($BI$3="実績",(BF30/($BI$7/7)),""))</f>
        <v>0</v>
      </c>
      <c r="BI30" s="283"/>
      <c r="BJ30" s="241"/>
      <c r="BK30" s="242"/>
      <c r="BL30" s="242"/>
      <c r="BM30" s="242"/>
      <c r="BN30" s="243"/>
    </row>
    <row r="31" spans="2:66" ht="20.25" customHeight="1" x14ac:dyDescent="0.4">
      <c r="B31" s="111"/>
      <c r="C31" s="408"/>
      <c r="D31" s="411"/>
      <c r="E31" s="412"/>
      <c r="F31" s="413"/>
      <c r="G31" s="244"/>
      <c r="H31" s="245"/>
      <c r="I31" s="94"/>
      <c r="J31" s="90"/>
      <c r="K31" s="94"/>
      <c r="L31" s="90"/>
      <c r="M31" s="270"/>
      <c r="N31" s="271"/>
      <c r="O31" s="248"/>
      <c r="P31" s="249"/>
      <c r="Q31" s="249"/>
      <c r="R31" s="245"/>
      <c r="S31" s="272"/>
      <c r="T31" s="236"/>
      <c r="U31" s="273"/>
      <c r="V31" s="114" t="s">
        <v>18</v>
      </c>
      <c r="W31" s="115"/>
      <c r="X31" s="115"/>
      <c r="Y31" s="116"/>
      <c r="Z31" s="117"/>
      <c r="AA31" s="118"/>
      <c r="AB31" s="119"/>
      <c r="AC31" s="119"/>
      <c r="AD31" s="119"/>
      <c r="AE31" s="119"/>
      <c r="AF31" s="119"/>
      <c r="AG31" s="120"/>
      <c r="AH31" s="118"/>
      <c r="AI31" s="119"/>
      <c r="AJ31" s="119"/>
      <c r="AK31" s="119"/>
      <c r="AL31" s="119"/>
      <c r="AM31" s="119"/>
      <c r="AN31" s="120"/>
      <c r="AO31" s="118"/>
      <c r="AP31" s="119"/>
      <c r="AQ31" s="119"/>
      <c r="AR31" s="119"/>
      <c r="AS31" s="119"/>
      <c r="AT31" s="119"/>
      <c r="AU31" s="120"/>
      <c r="AV31" s="118"/>
      <c r="AW31" s="119"/>
      <c r="AX31" s="119"/>
      <c r="AY31" s="119"/>
      <c r="AZ31" s="119"/>
      <c r="BA31" s="119"/>
      <c r="BB31" s="120"/>
      <c r="BC31" s="118"/>
      <c r="BD31" s="119"/>
      <c r="BE31" s="121"/>
      <c r="BF31" s="278"/>
      <c r="BG31" s="279"/>
      <c r="BH31" s="280"/>
      <c r="BI31" s="281"/>
      <c r="BJ31" s="235"/>
      <c r="BK31" s="236"/>
      <c r="BL31" s="236"/>
      <c r="BM31" s="236"/>
      <c r="BN31" s="237"/>
    </row>
    <row r="32" spans="2:66" ht="20.25" customHeight="1" x14ac:dyDescent="0.4">
      <c r="B32" s="93">
        <f>B29+1</f>
        <v>5</v>
      </c>
      <c r="C32" s="409"/>
      <c r="D32" s="414"/>
      <c r="E32" s="412"/>
      <c r="F32" s="413"/>
      <c r="G32" s="244"/>
      <c r="H32" s="245"/>
      <c r="I32" s="94"/>
      <c r="J32" s="90"/>
      <c r="K32" s="94"/>
      <c r="L32" s="90"/>
      <c r="M32" s="246"/>
      <c r="N32" s="247"/>
      <c r="O32" s="248"/>
      <c r="P32" s="249"/>
      <c r="Q32" s="249"/>
      <c r="R32" s="245"/>
      <c r="S32" s="274"/>
      <c r="T32" s="239"/>
      <c r="U32" s="275"/>
      <c r="V32" s="95" t="s">
        <v>83</v>
      </c>
      <c r="W32" s="96"/>
      <c r="X32" s="96"/>
      <c r="Y32" s="97"/>
      <c r="Z32" s="98"/>
      <c r="AA32" s="99" t="str">
        <f>IF(AA31="","",VLOOKUP(AA31,シフト記号表!$C$5:$W$46,21,FALSE))</f>
        <v/>
      </c>
      <c r="AB32" s="100" t="str">
        <f>IF(AB31="","",VLOOKUP(AB31,シフト記号表!$C$5:$W$46,21,FALSE))</f>
        <v/>
      </c>
      <c r="AC32" s="100" t="str">
        <f>IF(AC31="","",VLOOKUP(AC31,シフト記号表!$C$5:$W$46,21,FALSE))</f>
        <v/>
      </c>
      <c r="AD32" s="100" t="str">
        <f>IF(AD31="","",VLOOKUP(AD31,シフト記号表!$C$5:$W$46,21,FALSE))</f>
        <v/>
      </c>
      <c r="AE32" s="100" t="str">
        <f>IF(AE31="","",VLOOKUP(AE31,シフト記号表!$C$5:$W$46,21,FALSE))</f>
        <v/>
      </c>
      <c r="AF32" s="100" t="str">
        <f>IF(AF31="","",VLOOKUP(AF31,シフト記号表!$C$5:$W$46,21,FALSE))</f>
        <v/>
      </c>
      <c r="AG32" s="101" t="str">
        <f>IF(AG31="","",VLOOKUP(AG31,シフト記号表!$C$5:$W$46,21,FALSE))</f>
        <v/>
      </c>
      <c r="AH32" s="99" t="str">
        <f>IF(AH31="","",VLOOKUP(AH31,シフト記号表!$C$5:$W$46,21,FALSE))</f>
        <v/>
      </c>
      <c r="AI32" s="100" t="str">
        <f>IF(AI31="","",VLOOKUP(AI31,シフト記号表!$C$5:$W$46,21,FALSE))</f>
        <v/>
      </c>
      <c r="AJ32" s="100" t="str">
        <f>IF(AJ31="","",VLOOKUP(AJ31,シフト記号表!$C$5:$W$46,21,FALSE))</f>
        <v/>
      </c>
      <c r="AK32" s="100" t="str">
        <f>IF(AK31="","",VLOOKUP(AK31,シフト記号表!$C$5:$W$46,21,FALSE))</f>
        <v/>
      </c>
      <c r="AL32" s="100" t="str">
        <f>IF(AL31="","",VLOOKUP(AL31,シフト記号表!$C$5:$W$46,21,FALSE))</f>
        <v/>
      </c>
      <c r="AM32" s="100" t="str">
        <f>IF(AM31="","",VLOOKUP(AM31,シフト記号表!$C$5:$W$46,21,FALSE))</f>
        <v/>
      </c>
      <c r="AN32" s="101" t="str">
        <f>IF(AN31="","",VLOOKUP(AN31,シフト記号表!$C$5:$W$46,21,FALSE))</f>
        <v/>
      </c>
      <c r="AO32" s="99" t="str">
        <f>IF(AO31="","",VLOOKUP(AO31,シフト記号表!$C$5:$W$46,21,FALSE))</f>
        <v/>
      </c>
      <c r="AP32" s="100" t="str">
        <f>IF(AP31="","",VLOOKUP(AP31,シフト記号表!$C$5:$W$46,21,FALSE))</f>
        <v/>
      </c>
      <c r="AQ32" s="100" t="str">
        <f>IF(AQ31="","",VLOOKUP(AQ31,シフト記号表!$C$5:$W$46,21,FALSE))</f>
        <v/>
      </c>
      <c r="AR32" s="100" t="str">
        <f>IF(AR31="","",VLOOKUP(AR31,シフト記号表!$C$5:$W$46,21,FALSE))</f>
        <v/>
      </c>
      <c r="AS32" s="100" t="str">
        <f>IF(AS31="","",VLOOKUP(AS31,シフト記号表!$C$5:$W$46,21,FALSE))</f>
        <v/>
      </c>
      <c r="AT32" s="100" t="str">
        <f>IF(AT31="","",VLOOKUP(AT31,シフト記号表!$C$5:$W$46,21,FALSE))</f>
        <v/>
      </c>
      <c r="AU32" s="101" t="str">
        <f>IF(AU31="","",VLOOKUP(AU31,シフト記号表!$C$5:$W$46,21,FALSE))</f>
        <v/>
      </c>
      <c r="AV32" s="99" t="str">
        <f>IF(AV31="","",VLOOKUP(AV31,シフト記号表!$C$5:$W$46,21,FALSE))</f>
        <v/>
      </c>
      <c r="AW32" s="100" t="str">
        <f>IF(AW31="","",VLOOKUP(AW31,シフト記号表!$C$5:$W$46,21,FALSE))</f>
        <v/>
      </c>
      <c r="AX32" s="100" t="str">
        <f>IF(AX31="","",VLOOKUP(AX31,シフト記号表!$C$5:$W$46,21,FALSE))</f>
        <v/>
      </c>
      <c r="AY32" s="100" t="str">
        <f>IF(AY31="","",VLOOKUP(AY31,シフト記号表!$C$5:$W$46,21,FALSE))</f>
        <v/>
      </c>
      <c r="AZ32" s="100" t="str">
        <f>IF(AZ31="","",VLOOKUP(AZ31,シフト記号表!$C$5:$W$46,21,FALSE))</f>
        <v/>
      </c>
      <c r="BA32" s="100" t="str">
        <f>IF(BA31="","",VLOOKUP(BA31,シフト記号表!$C$5:$W$46,21,FALSE))</f>
        <v/>
      </c>
      <c r="BB32" s="101" t="str">
        <f>IF(BB31="","",VLOOKUP(BB31,シフト記号表!$C$5:$W$46,21,FALSE))</f>
        <v/>
      </c>
      <c r="BC32" s="99" t="str">
        <f>IF(BC31="","",VLOOKUP(BC31,シフト記号表!$C$5:$W$46,21,FALSE))</f>
        <v/>
      </c>
      <c r="BD32" s="100" t="str">
        <f>IF(BD31="","",VLOOKUP(BD31,シフト記号表!$C$5:$W$46,21,FALSE))</f>
        <v/>
      </c>
      <c r="BE32" s="100" t="str">
        <f>IF(BE31="","",VLOOKUP(BE31,シフト記号表!$C$5:$W$46,21,FALSE))</f>
        <v/>
      </c>
      <c r="BF32" s="250">
        <f>IF($BI$3="計画",SUM(AA32:BB32),IF($BI$3="実績",SUM(AA32:BE32),""))</f>
        <v>0</v>
      </c>
      <c r="BG32" s="251"/>
      <c r="BH32" s="252">
        <f>IF($BI$3="計画",BF32/4,IF($BI$3="実績",(BF32/($BI$7/7)),""))</f>
        <v>0</v>
      </c>
      <c r="BI32" s="253"/>
      <c r="BJ32" s="238"/>
      <c r="BK32" s="239"/>
      <c r="BL32" s="239"/>
      <c r="BM32" s="239"/>
      <c r="BN32" s="240"/>
    </row>
    <row r="33" spans="2:66" ht="20.25" customHeight="1" x14ac:dyDescent="0.4">
      <c r="B33" s="102"/>
      <c r="C33" s="409"/>
      <c r="D33" s="414"/>
      <c r="E33" s="412"/>
      <c r="F33" s="413"/>
      <c r="G33" s="254"/>
      <c r="H33" s="255"/>
      <c r="I33" s="263">
        <f>G32</f>
        <v>0</v>
      </c>
      <c r="J33" s="255"/>
      <c r="K33" s="263">
        <f>M32</f>
        <v>0</v>
      </c>
      <c r="L33" s="255"/>
      <c r="M33" s="256"/>
      <c r="N33" s="257"/>
      <c r="O33" s="258"/>
      <c r="P33" s="259"/>
      <c r="Q33" s="259"/>
      <c r="R33" s="260"/>
      <c r="S33" s="276"/>
      <c r="T33" s="242"/>
      <c r="U33" s="277"/>
      <c r="V33" s="103" t="s">
        <v>127</v>
      </c>
      <c r="W33" s="104"/>
      <c r="X33" s="104"/>
      <c r="Y33" s="126"/>
      <c r="Z33" s="127"/>
      <c r="AA33" s="107" t="str">
        <f>IF(AA31="","",VLOOKUP(AA31,シフト記号表!$C$5:$Y$46,23,FALSE))</f>
        <v/>
      </c>
      <c r="AB33" s="108" t="str">
        <f>IF(AB31="","",VLOOKUP(AB31,シフト記号表!$C$5:$Y$46,23,FALSE))</f>
        <v/>
      </c>
      <c r="AC33" s="108" t="str">
        <f>IF(AC31="","",VLOOKUP(AC31,シフト記号表!$C$5:$Y$46,23,FALSE))</f>
        <v/>
      </c>
      <c r="AD33" s="108" t="str">
        <f>IF(AD31="","",VLOOKUP(AD31,シフト記号表!$C$5:$Y$46,23,FALSE))</f>
        <v/>
      </c>
      <c r="AE33" s="108" t="str">
        <f>IF(AE31="","",VLOOKUP(AE31,シフト記号表!$C$5:$Y$46,23,FALSE))</f>
        <v/>
      </c>
      <c r="AF33" s="108" t="str">
        <f>IF(AF31="","",VLOOKUP(AF31,シフト記号表!$C$5:$Y$46,23,FALSE))</f>
        <v/>
      </c>
      <c r="AG33" s="109" t="str">
        <f>IF(AG31="","",VLOOKUP(AG31,シフト記号表!$C$5:$Y$46,23,FALSE))</f>
        <v/>
      </c>
      <c r="AH33" s="107" t="str">
        <f>IF(AH31="","",VLOOKUP(AH31,シフト記号表!$C$5:$Y$46,23,FALSE))</f>
        <v/>
      </c>
      <c r="AI33" s="108" t="str">
        <f>IF(AI31="","",VLOOKUP(AI31,シフト記号表!$C$5:$Y$46,23,FALSE))</f>
        <v/>
      </c>
      <c r="AJ33" s="108" t="str">
        <f>IF(AJ31="","",VLOOKUP(AJ31,シフト記号表!$C$5:$Y$46,23,FALSE))</f>
        <v/>
      </c>
      <c r="AK33" s="108" t="str">
        <f>IF(AK31="","",VLOOKUP(AK31,シフト記号表!$C$5:$Y$46,23,FALSE))</f>
        <v/>
      </c>
      <c r="AL33" s="108" t="str">
        <f>IF(AL31="","",VLOOKUP(AL31,シフト記号表!$C$5:$Y$46,23,FALSE))</f>
        <v/>
      </c>
      <c r="AM33" s="108" t="str">
        <f>IF(AM31="","",VLOOKUP(AM31,シフト記号表!$C$5:$Y$46,23,FALSE))</f>
        <v/>
      </c>
      <c r="AN33" s="109" t="str">
        <f>IF(AN31="","",VLOOKUP(AN31,シフト記号表!$C$5:$Y$46,23,FALSE))</f>
        <v/>
      </c>
      <c r="AO33" s="107" t="str">
        <f>IF(AO31="","",VLOOKUP(AO31,シフト記号表!$C$5:$Y$46,23,FALSE))</f>
        <v/>
      </c>
      <c r="AP33" s="108" t="str">
        <f>IF(AP31="","",VLOOKUP(AP31,シフト記号表!$C$5:$Y$46,23,FALSE))</f>
        <v/>
      </c>
      <c r="AQ33" s="108" t="str">
        <f>IF(AQ31="","",VLOOKUP(AQ31,シフト記号表!$C$5:$Y$46,23,FALSE))</f>
        <v/>
      </c>
      <c r="AR33" s="108" t="str">
        <f>IF(AR31="","",VLOOKUP(AR31,シフト記号表!$C$5:$Y$46,23,FALSE))</f>
        <v/>
      </c>
      <c r="AS33" s="108" t="str">
        <f>IF(AS31="","",VLOOKUP(AS31,シフト記号表!$C$5:$Y$46,23,FALSE))</f>
        <v/>
      </c>
      <c r="AT33" s="108" t="str">
        <f>IF(AT31="","",VLOOKUP(AT31,シフト記号表!$C$5:$Y$46,23,FALSE))</f>
        <v/>
      </c>
      <c r="AU33" s="109" t="str">
        <f>IF(AU31="","",VLOOKUP(AU31,シフト記号表!$C$5:$Y$46,23,FALSE))</f>
        <v/>
      </c>
      <c r="AV33" s="107" t="str">
        <f>IF(AV31="","",VLOOKUP(AV31,シフト記号表!$C$5:$Y$46,23,FALSE))</f>
        <v/>
      </c>
      <c r="AW33" s="108" t="str">
        <f>IF(AW31="","",VLOOKUP(AW31,シフト記号表!$C$5:$Y$46,23,FALSE))</f>
        <v/>
      </c>
      <c r="AX33" s="108" t="str">
        <f>IF(AX31="","",VLOOKUP(AX31,シフト記号表!$C$5:$Y$46,23,FALSE))</f>
        <v/>
      </c>
      <c r="AY33" s="108" t="str">
        <f>IF(AY31="","",VLOOKUP(AY31,シフト記号表!$C$5:$Y$46,23,FALSE))</f>
        <v/>
      </c>
      <c r="AZ33" s="108" t="str">
        <f>IF(AZ31="","",VLOOKUP(AZ31,シフト記号表!$C$5:$Y$46,23,FALSE))</f>
        <v/>
      </c>
      <c r="BA33" s="108" t="str">
        <f>IF(BA31="","",VLOOKUP(BA31,シフト記号表!$C$5:$Y$46,23,FALSE))</f>
        <v/>
      </c>
      <c r="BB33" s="109" t="str">
        <f>IF(BB31="","",VLOOKUP(BB31,シフト記号表!$C$5:$Y$46,23,FALSE))</f>
        <v/>
      </c>
      <c r="BC33" s="107" t="str">
        <f>IF(BC31="","",VLOOKUP(BC31,シフト記号表!$C$5:$Y$46,23,FALSE))</f>
        <v/>
      </c>
      <c r="BD33" s="108" t="str">
        <f>IF(BD31="","",VLOOKUP(BD31,シフト記号表!$C$5:$Y$46,23,FALSE))</f>
        <v/>
      </c>
      <c r="BE33" s="108" t="str">
        <f>IF(BE31="","",VLOOKUP(BE31,シフト記号表!$C$5:$Y$46,23,FALSE))</f>
        <v/>
      </c>
      <c r="BF33" s="261">
        <f>IF($BI$3="計画",SUM(AA33:BB33),IF($BI$3="実績",SUM(AA33:BE33),""))</f>
        <v>0</v>
      </c>
      <c r="BG33" s="262"/>
      <c r="BH33" s="282">
        <f>IF($BI$3="計画",BF33/4,IF($BI$3="実績",(BF33/($BI$7/7)),""))</f>
        <v>0</v>
      </c>
      <c r="BI33" s="283"/>
      <c r="BJ33" s="241"/>
      <c r="BK33" s="242"/>
      <c r="BL33" s="242"/>
      <c r="BM33" s="242"/>
      <c r="BN33" s="243"/>
    </row>
    <row r="34" spans="2:66" ht="20.25" customHeight="1" x14ac:dyDescent="0.4">
      <c r="B34" s="111"/>
      <c r="C34" s="408"/>
      <c r="D34" s="411"/>
      <c r="E34" s="412"/>
      <c r="F34" s="413"/>
      <c r="G34" s="244"/>
      <c r="H34" s="245"/>
      <c r="I34" s="94"/>
      <c r="J34" s="90"/>
      <c r="K34" s="94"/>
      <c r="L34" s="90"/>
      <c r="M34" s="270"/>
      <c r="N34" s="271"/>
      <c r="O34" s="248"/>
      <c r="P34" s="249"/>
      <c r="Q34" s="249"/>
      <c r="R34" s="245"/>
      <c r="S34" s="272"/>
      <c r="T34" s="236"/>
      <c r="U34" s="273"/>
      <c r="V34" s="114" t="s">
        <v>18</v>
      </c>
      <c r="W34" s="122"/>
      <c r="X34" s="122"/>
      <c r="Y34" s="123"/>
      <c r="Z34" s="128"/>
      <c r="AA34" s="118"/>
      <c r="AB34" s="119"/>
      <c r="AC34" s="119"/>
      <c r="AD34" s="119"/>
      <c r="AE34" s="119"/>
      <c r="AF34" s="119"/>
      <c r="AG34" s="120"/>
      <c r="AH34" s="118"/>
      <c r="AI34" s="119"/>
      <c r="AJ34" s="119"/>
      <c r="AK34" s="119"/>
      <c r="AL34" s="119"/>
      <c r="AM34" s="119"/>
      <c r="AN34" s="120"/>
      <c r="AO34" s="118"/>
      <c r="AP34" s="119"/>
      <c r="AQ34" s="119"/>
      <c r="AR34" s="119"/>
      <c r="AS34" s="119"/>
      <c r="AT34" s="119"/>
      <c r="AU34" s="120"/>
      <c r="AV34" s="118"/>
      <c r="AW34" s="119"/>
      <c r="AX34" s="119"/>
      <c r="AY34" s="119"/>
      <c r="AZ34" s="119"/>
      <c r="BA34" s="119"/>
      <c r="BB34" s="120"/>
      <c r="BC34" s="118"/>
      <c r="BD34" s="119"/>
      <c r="BE34" s="121"/>
      <c r="BF34" s="278"/>
      <c r="BG34" s="279"/>
      <c r="BH34" s="280"/>
      <c r="BI34" s="281"/>
      <c r="BJ34" s="235"/>
      <c r="BK34" s="236"/>
      <c r="BL34" s="236"/>
      <c r="BM34" s="236"/>
      <c r="BN34" s="237"/>
    </row>
    <row r="35" spans="2:66" ht="20.25" customHeight="1" x14ac:dyDescent="0.4">
      <c r="B35" s="93">
        <f>B32+1</f>
        <v>6</v>
      </c>
      <c r="C35" s="409"/>
      <c r="D35" s="414"/>
      <c r="E35" s="412"/>
      <c r="F35" s="413"/>
      <c r="G35" s="244"/>
      <c r="H35" s="245"/>
      <c r="I35" s="94"/>
      <c r="J35" s="90"/>
      <c r="K35" s="94"/>
      <c r="L35" s="90"/>
      <c r="M35" s="246"/>
      <c r="N35" s="247"/>
      <c r="O35" s="248"/>
      <c r="P35" s="249"/>
      <c r="Q35" s="249"/>
      <c r="R35" s="245"/>
      <c r="S35" s="274"/>
      <c r="T35" s="239"/>
      <c r="U35" s="275"/>
      <c r="V35" s="95" t="s">
        <v>83</v>
      </c>
      <c r="W35" s="96"/>
      <c r="X35" s="96"/>
      <c r="Y35" s="97"/>
      <c r="Z35" s="98"/>
      <c r="AA35" s="99" t="str">
        <f>IF(AA34="","",VLOOKUP(AA34,シフト記号表!$C$5:$W$46,21,FALSE))</f>
        <v/>
      </c>
      <c r="AB35" s="100" t="str">
        <f>IF(AB34="","",VLOOKUP(AB34,シフト記号表!$C$5:$W$46,21,FALSE))</f>
        <v/>
      </c>
      <c r="AC35" s="100" t="str">
        <f>IF(AC34="","",VLOOKUP(AC34,シフト記号表!$C$5:$W$46,21,FALSE))</f>
        <v/>
      </c>
      <c r="AD35" s="100" t="str">
        <f>IF(AD34="","",VLOOKUP(AD34,シフト記号表!$C$5:$W$46,21,FALSE))</f>
        <v/>
      </c>
      <c r="AE35" s="100" t="str">
        <f>IF(AE34="","",VLOOKUP(AE34,シフト記号表!$C$5:$W$46,21,FALSE))</f>
        <v/>
      </c>
      <c r="AF35" s="100" t="str">
        <f>IF(AF34="","",VLOOKUP(AF34,シフト記号表!$C$5:$W$46,21,FALSE))</f>
        <v/>
      </c>
      <c r="AG35" s="101" t="str">
        <f>IF(AG34="","",VLOOKUP(AG34,シフト記号表!$C$5:$W$46,21,FALSE))</f>
        <v/>
      </c>
      <c r="AH35" s="99" t="str">
        <f>IF(AH34="","",VLOOKUP(AH34,シフト記号表!$C$5:$W$46,21,FALSE))</f>
        <v/>
      </c>
      <c r="AI35" s="100" t="str">
        <f>IF(AI34="","",VLOOKUP(AI34,シフト記号表!$C$5:$W$46,21,FALSE))</f>
        <v/>
      </c>
      <c r="AJ35" s="100" t="str">
        <f>IF(AJ34="","",VLOOKUP(AJ34,シフト記号表!$C$5:$W$46,21,FALSE))</f>
        <v/>
      </c>
      <c r="AK35" s="100" t="str">
        <f>IF(AK34="","",VLOOKUP(AK34,シフト記号表!$C$5:$W$46,21,FALSE))</f>
        <v/>
      </c>
      <c r="AL35" s="100" t="str">
        <f>IF(AL34="","",VLOOKUP(AL34,シフト記号表!$C$5:$W$46,21,FALSE))</f>
        <v/>
      </c>
      <c r="AM35" s="100" t="str">
        <f>IF(AM34="","",VLOOKUP(AM34,シフト記号表!$C$5:$W$46,21,FALSE))</f>
        <v/>
      </c>
      <c r="AN35" s="101" t="str">
        <f>IF(AN34="","",VLOOKUP(AN34,シフト記号表!$C$5:$W$46,21,FALSE))</f>
        <v/>
      </c>
      <c r="AO35" s="99" t="str">
        <f>IF(AO34="","",VLOOKUP(AO34,シフト記号表!$C$5:$W$46,21,FALSE))</f>
        <v/>
      </c>
      <c r="AP35" s="100" t="str">
        <f>IF(AP34="","",VLOOKUP(AP34,シフト記号表!$C$5:$W$46,21,FALSE))</f>
        <v/>
      </c>
      <c r="AQ35" s="100" t="str">
        <f>IF(AQ34="","",VLOOKUP(AQ34,シフト記号表!$C$5:$W$46,21,FALSE))</f>
        <v/>
      </c>
      <c r="AR35" s="100" t="str">
        <f>IF(AR34="","",VLOOKUP(AR34,シフト記号表!$C$5:$W$46,21,FALSE))</f>
        <v/>
      </c>
      <c r="AS35" s="100" t="str">
        <f>IF(AS34="","",VLOOKUP(AS34,シフト記号表!$C$5:$W$46,21,FALSE))</f>
        <v/>
      </c>
      <c r="AT35" s="100" t="str">
        <f>IF(AT34="","",VLOOKUP(AT34,シフト記号表!$C$5:$W$46,21,FALSE))</f>
        <v/>
      </c>
      <c r="AU35" s="101" t="str">
        <f>IF(AU34="","",VLOOKUP(AU34,シフト記号表!$C$5:$W$46,21,FALSE))</f>
        <v/>
      </c>
      <c r="AV35" s="99" t="str">
        <f>IF(AV34="","",VLOOKUP(AV34,シフト記号表!$C$5:$W$46,21,FALSE))</f>
        <v/>
      </c>
      <c r="AW35" s="100" t="str">
        <f>IF(AW34="","",VLOOKUP(AW34,シフト記号表!$C$5:$W$46,21,FALSE))</f>
        <v/>
      </c>
      <c r="AX35" s="100" t="str">
        <f>IF(AX34="","",VLOOKUP(AX34,シフト記号表!$C$5:$W$46,21,FALSE))</f>
        <v/>
      </c>
      <c r="AY35" s="100" t="str">
        <f>IF(AY34="","",VLOOKUP(AY34,シフト記号表!$C$5:$W$46,21,FALSE))</f>
        <v/>
      </c>
      <c r="AZ35" s="100" t="str">
        <f>IF(AZ34="","",VLOOKUP(AZ34,シフト記号表!$C$5:$W$46,21,FALSE))</f>
        <v/>
      </c>
      <c r="BA35" s="100" t="str">
        <f>IF(BA34="","",VLOOKUP(BA34,シフト記号表!$C$5:$W$46,21,FALSE))</f>
        <v/>
      </c>
      <c r="BB35" s="101" t="str">
        <f>IF(BB34="","",VLOOKUP(BB34,シフト記号表!$C$5:$W$46,21,FALSE))</f>
        <v/>
      </c>
      <c r="BC35" s="99" t="str">
        <f>IF(BC34="","",VLOOKUP(BC34,シフト記号表!$C$5:$W$46,21,FALSE))</f>
        <v/>
      </c>
      <c r="BD35" s="100" t="str">
        <f>IF(BD34="","",VLOOKUP(BD34,シフト記号表!$C$5:$W$46,21,FALSE))</f>
        <v/>
      </c>
      <c r="BE35" s="100" t="str">
        <f>IF(BE34="","",VLOOKUP(BE34,シフト記号表!$C$5:$W$46,21,FALSE))</f>
        <v/>
      </c>
      <c r="BF35" s="250">
        <f>IF($BI$3="計画",SUM(AA35:BB35),IF($BI$3="実績",SUM(AA35:BE35),""))</f>
        <v>0</v>
      </c>
      <c r="BG35" s="251"/>
      <c r="BH35" s="252">
        <f>IF($BI$3="計画",BF35/4,IF($BI$3="実績",(BF35/($BI$7/7)),""))</f>
        <v>0</v>
      </c>
      <c r="BI35" s="253"/>
      <c r="BJ35" s="238"/>
      <c r="BK35" s="239"/>
      <c r="BL35" s="239"/>
      <c r="BM35" s="239"/>
      <c r="BN35" s="240"/>
    </row>
    <row r="36" spans="2:66" ht="20.25" customHeight="1" x14ac:dyDescent="0.4">
      <c r="B36" s="102"/>
      <c r="C36" s="409"/>
      <c r="D36" s="414"/>
      <c r="E36" s="412"/>
      <c r="F36" s="413"/>
      <c r="G36" s="254"/>
      <c r="H36" s="255"/>
      <c r="I36" s="263">
        <f>G35</f>
        <v>0</v>
      </c>
      <c r="J36" s="255"/>
      <c r="K36" s="263">
        <f>M35</f>
        <v>0</v>
      </c>
      <c r="L36" s="255"/>
      <c r="M36" s="256"/>
      <c r="N36" s="257"/>
      <c r="O36" s="258"/>
      <c r="P36" s="259"/>
      <c r="Q36" s="259"/>
      <c r="R36" s="260"/>
      <c r="S36" s="276"/>
      <c r="T36" s="242"/>
      <c r="U36" s="277"/>
      <c r="V36" s="103" t="s">
        <v>127</v>
      </c>
      <c r="W36" s="125"/>
      <c r="X36" s="125"/>
      <c r="Y36" s="105"/>
      <c r="Z36" s="106"/>
      <c r="AA36" s="107" t="str">
        <f>IF(AA34="","",VLOOKUP(AA34,シフト記号表!$C$5:$Y$46,23,FALSE))</f>
        <v/>
      </c>
      <c r="AB36" s="108" t="str">
        <f>IF(AB34="","",VLOOKUP(AB34,シフト記号表!$C$5:$Y$46,23,FALSE))</f>
        <v/>
      </c>
      <c r="AC36" s="108" t="str">
        <f>IF(AC34="","",VLOOKUP(AC34,シフト記号表!$C$5:$Y$46,23,FALSE))</f>
        <v/>
      </c>
      <c r="AD36" s="108" t="str">
        <f>IF(AD34="","",VLOOKUP(AD34,シフト記号表!$C$5:$Y$46,23,FALSE))</f>
        <v/>
      </c>
      <c r="AE36" s="108" t="str">
        <f>IF(AE34="","",VLOOKUP(AE34,シフト記号表!$C$5:$Y$46,23,FALSE))</f>
        <v/>
      </c>
      <c r="AF36" s="108" t="str">
        <f>IF(AF34="","",VLOOKUP(AF34,シフト記号表!$C$5:$Y$46,23,FALSE))</f>
        <v/>
      </c>
      <c r="AG36" s="109" t="str">
        <f>IF(AG34="","",VLOOKUP(AG34,シフト記号表!$C$5:$Y$46,23,FALSE))</f>
        <v/>
      </c>
      <c r="AH36" s="107" t="str">
        <f>IF(AH34="","",VLOOKUP(AH34,シフト記号表!$C$5:$Y$46,23,FALSE))</f>
        <v/>
      </c>
      <c r="AI36" s="108" t="str">
        <f>IF(AI34="","",VLOOKUP(AI34,シフト記号表!$C$5:$Y$46,23,FALSE))</f>
        <v/>
      </c>
      <c r="AJ36" s="108" t="str">
        <f>IF(AJ34="","",VLOOKUP(AJ34,シフト記号表!$C$5:$Y$46,23,FALSE))</f>
        <v/>
      </c>
      <c r="AK36" s="108" t="str">
        <f>IF(AK34="","",VLOOKUP(AK34,シフト記号表!$C$5:$Y$46,23,FALSE))</f>
        <v/>
      </c>
      <c r="AL36" s="108" t="str">
        <f>IF(AL34="","",VLOOKUP(AL34,シフト記号表!$C$5:$Y$46,23,FALSE))</f>
        <v/>
      </c>
      <c r="AM36" s="108" t="str">
        <f>IF(AM34="","",VLOOKUP(AM34,シフト記号表!$C$5:$Y$46,23,FALSE))</f>
        <v/>
      </c>
      <c r="AN36" s="109" t="str">
        <f>IF(AN34="","",VLOOKUP(AN34,シフト記号表!$C$5:$Y$46,23,FALSE))</f>
        <v/>
      </c>
      <c r="AO36" s="107" t="str">
        <f>IF(AO34="","",VLOOKUP(AO34,シフト記号表!$C$5:$Y$46,23,FALSE))</f>
        <v/>
      </c>
      <c r="AP36" s="108" t="str">
        <f>IF(AP34="","",VLOOKUP(AP34,シフト記号表!$C$5:$Y$46,23,FALSE))</f>
        <v/>
      </c>
      <c r="AQ36" s="108" t="str">
        <f>IF(AQ34="","",VLOOKUP(AQ34,シフト記号表!$C$5:$Y$46,23,FALSE))</f>
        <v/>
      </c>
      <c r="AR36" s="108" t="str">
        <f>IF(AR34="","",VLOOKUP(AR34,シフト記号表!$C$5:$Y$46,23,FALSE))</f>
        <v/>
      </c>
      <c r="AS36" s="108" t="str">
        <f>IF(AS34="","",VLOOKUP(AS34,シフト記号表!$C$5:$Y$46,23,FALSE))</f>
        <v/>
      </c>
      <c r="AT36" s="108" t="str">
        <f>IF(AT34="","",VLOOKUP(AT34,シフト記号表!$C$5:$Y$46,23,FALSE))</f>
        <v/>
      </c>
      <c r="AU36" s="109" t="str">
        <f>IF(AU34="","",VLOOKUP(AU34,シフト記号表!$C$5:$Y$46,23,FALSE))</f>
        <v/>
      </c>
      <c r="AV36" s="107" t="str">
        <f>IF(AV34="","",VLOOKUP(AV34,シフト記号表!$C$5:$Y$46,23,FALSE))</f>
        <v/>
      </c>
      <c r="AW36" s="108" t="str">
        <f>IF(AW34="","",VLOOKUP(AW34,シフト記号表!$C$5:$Y$46,23,FALSE))</f>
        <v/>
      </c>
      <c r="AX36" s="108" t="str">
        <f>IF(AX34="","",VLOOKUP(AX34,シフト記号表!$C$5:$Y$46,23,FALSE))</f>
        <v/>
      </c>
      <c r="AY36" s="108" t="str">
        <f>IF(AY34="","",VLOOKUP(AY34,シフト記号表!$C$5:$Y$46,23,FALSE))</f>
        <v/>
      </c>
      <c r="AZ36" s="108" t="str">
        <f>IF(AZ34="","",VLOOKUP(AZ34,シフト記号表!$C$5:$Y$46,23,FALSE))</f>
        <v/>
      </c>
      <c r="BA36" s="108" t="str">
        <f>IF(BA34="","",VLOOKUP(BA34,シフト記号表!$C$5:$Y$46,23,FALSE))</f>
        <v/>
      </c>
      <c r="BB36" s="109" t="str">
        <f>IF(BB34="","",VLOOKUP(BB34,シフト記号表!$C$5:$Y$46,23,FALSE))</f>
        <v/>
      </c>
      <c r="BC36" s="107" t="str">
        <f>IF(BC34="","",VLOOKUP(BC34,シフト記号表!$C$5:$Y$46,23,FALSE))</f>
        <v/>
      </c>
      <c r="BD36" s="108" t="str">
        <f>IF(BD34="","",VLOOKUP(BD34,シフト記号表!$C$5:$Y$46,23,FALSE))</f>
        <v/>
      </c>
      <c r="BE36" s="108" t="str">
        <f>IF(BE34="","",VLOOKUP(BE34,シフト記号表!$C$5:$Y$46,23,FALSE))</f>
        <v/>
      </c>
      <c r="BF36" s="261">
        <f>IF($BI$3="計画",SUM(AA36:BB36),IF($BI$3="実績",SUM(AA36:BE36),""))</f>
        <v>0</v>
      </c>
      <c r="BG36" s="262"/>
      <c r="BH36" s="282">
        <f>IF($BI$3="計画",BF36/4,IF($BI$3="実績",(BF36/($BI$7/7)),""))</f>
        <v>0</v>
      </c>
      <c r="BI36" s="283"/>
      <c r="BJ36" s="241"/>
      <c r="BK36" s="242"/>
      <c r="BL36" s="242"/>
      <c r="BM36" s="242"/>
      <c r="BN36" s="243"/>
    </row>
    <row r="37" spans="2:66" ht="20.25" customHeight="1" x14ac:dyDescent="0.4">
      <c r="B37" s="111"/>
      <c r="C37" s="408"/>
      <c r="D37" s="411"/>
      <c r="E37" s="412"/>
      <c r="F37" s="413"/>
      <c r="G37" s="244"/>
      <c r="H37" s="245"/>
      <c r="I37" s="94"/>
      <c r="J37" s="90"/>
      <c r="K37" s="94"/>
      <c r="L37" s="90"/>
      <c r="M37" s="270"/>
      <c r="N37" s="271"/>
      <c r="O37" s="248"/>
      <c r="P37" s="249"/>
      <c r="Q37" s="249"/>
      <c r="R37" s="245"/>
      <c r="S37" s="272"/>
      <c r="T37" s="236"/>
      <c r="U37" s="273"/>
      <c r="V37" s="114" t="s">
        <v>18</v>
      </c>
      <c r="W37" s="115"/>
      <c r="X37" s="115"/>
      <c r="Y37" s="116"/>
      <c r="Z37" s="117"/>
      <c r="AA37" s="118"/>
      <c r="AB37" s="119"/>
      <c r="AC37" s="119"/>
      <c r="AD37" s="119"/>
      <c r="AE37" s="119"/>
      <c r="AF37" s="119"/>
      <c r="AG37" s="120"/>
      <c r="AH37" s="118"/>
      <c r="AI37" s="119"/>
      <c r="AJ37" s="119"/>
      <c r="AK37" s="119"/>
      <c r="AL37" s="119"/>
      <c r="AM37" s="119"/>
      <c r="AN37" s="120"/>
      <c r="AO37" s="118"/>
      <c r="AP37" s="119"/>
      <c r="AQ37" s="119"/>
      <c r="AR37" s="119"/>
      <c r="AS37" s="119"/>
      <c r="AT37" s="119"/>
      <c r="AU37" s="120"/>
      <c r="AV37" s="118"/>
      <c r="AW37" s="119"/>
      <c r="AX37" s="119"/>
      <c r="AY37" s="119"/>
      <c r="AZ37" s="119"/>
      <c r="BA37" s="119"/>
      <c r="BB37" s="120"/>
      <c r="BC37" s="118"/>
      <c r="BD37" s="119"/>
      <c r="BE37" s="121"/>
      <c r="BF37" s="278"/>
      <c r="BG37" s="279"/>
      <c r="BH37" s="280"/>
      <c r="BI37" s="281"/>
      <c r="BJ37" s="235"/>
      <c r="BK37" s="236"/>
      <c r="BL37" s="236"/>
      <c r="BM37" s="236"/>
      <c r="BN37" s="237"/>
    </row>
    <row r="38" spans="2:66" ht="20.25" customHeight="1" x14ac:dyDescent="0.4">
      <c r="B38" s="93">
        <f>B35+1</f>
        <v>7</v>
      </c>
      <c r="C38" s="409"/>
      <c r="D38" s="414"/>
      <c r="E38" s="412"/>
      <c r="F38" s="413"/>
      <c r="G38" s="244"/>
      <c r="H38" s="245"/>
      <c r="I38" s="94"/>
      <c r="J38" s="90"/>
      <c r="K38" s="94"/>
      <c r="L38" s="90"/>
      <c r="M38" s="246"/>
      <c r="N38" s="247"/>
      <c r="O38" s="248"/>
      <c r="P38" s="249"/>
      <c r="Q38" s="249"/>
      <c r="R38" s="245"/>
      <c r="S38" s="274"/>
      <c r="T38" s="239"/>
      <c r="U38" s="275"/>
      <c r="V38" s="95" t="s">
        <v>83</v>
      </c>
      <c r="W38" s="96"/>
      <c r="X38" s="96"/>
      <c r="Y38" s="97"/>
      <c r="Z38" s="98"/>
      <c r="AA38" s="99" t="str">
        <f>IF(AA37="","",VLOOKUP(AA37,シフト記号表!$C$5:$W$46,21,FALSE))</f>
        <v/>
      </c>
      <c r="AB38" s="100" t="str">
        <f>IF(AB37="","",VLOOKUP(AB37,シフト記号表!$C$5:$W$46,21,FALSE))</f>
        <v/>
      </c>
      <c r="AC38" s="100" t="str">
        <f>IF(AC37="","",VLOOKUP(AC37,シフト記号表!$C$5:$W$46,21,FALSE))</f>
        <v/>
      </c>
      <c r="AD38" s="100" t="str">
        <f>IF(AD37="","",VLOOKUP(AD37,シフト記号表!$C$5:$W$46,21,FALSE))</f>
        <v/>
      </c>
      <c r="AE38" s="100" t="str">
        <f>IF(AE37="","",VLOOKUP(AE37,シフト記号表!$C$5:$W$46,21,FALSE))</f>
        <v/>
      </c>
      <c r="AF38" s="100" t="str">
        <f>IF(AF37="","",VLOOKUP(AF37,シフト記号表!$C$5:$W$46,21,FALSE))</f>
        <v/>
      </c>
      <c r="AG38" s="101" t="str">
        <f>IF(AG37="","",VLOOKUP(AG37,シフト記号表!$C$5:$W$46,21,FALSE))</f>
        <v/>
      </c>
      <c r="AH38" s="99" t="str">
        <f>IF(AH37="","",VLOOKUP(AH37,シフト記号表!$C$5:$W$46,21,FALSE))</f>
        <v/>
      </c>
      <c r="AI38" s="100" t="str">
        <f>IF(AI37="","",VLOOKUP(AI37,シフト記号表!$C$5:$W$46,21,FALSE))</f>
        <v/>
      </c>
      <c r="AJ38" s="100" t="str">
        <f>IF(AJ37="","",VLOOKUP(AJ37,シフト記号表!$C$5:$W$46,21,FALSE))</f>
        <v/>
      </c>
      <c r="AK38" s="100" t="str">
        <f>IF(AK37="","",VLOOKUP(AK37,シフト記号表!$C$5:$W$46,21,FALSE))</f>
        <v/>
      </c>
      <c r="AL38" s="100" t="str">
        <f>IF(AL37="","",VLOOKUP(AL37,シフト記号表!$C$5:$W$46,21,FALSE))</f>
        <v/>
      </c>
      <c r="AM38" s="100" t="str">
        <f>IF(AM37="","",VLOOKUP(AM37,シフト記号表!$C$5:$W$46,21,FALSE))</f>
        <v/>
      </c>
      <c r="AN38" s="101" t="str">
        <f>IF(AN37="","",VLOOKUP(AN37,シフト記号表!$C$5:$W$46,21,FALSE))</f>
        <v/>
      </c>
      <c r="AO38" s="99" t="str">
        <f>IF(AO37="","",VLOOKUP(AO37,シフト記号表!$C$5:$W$46,21,FALSE))</f>
        <v/>
      </c>
      <c r="AP38" s="100" t="str">
        <f>IF(AP37="","",VLOOKUP(AP37,シフト記号表!$C$5:$W$46,21,FALSE))</f>
        <v/>
      </c>
      <c r="AQ38" s="100" t="str">
        <f>IF(AQ37="","",VLOOKUP(AQ37,シフト記号表!$C$5:$W$46,21,FALSE))</f>
        <v/>
      </c>
      <c r="AR38" s="100" t="str">
        <f>IF(AR37="","",VLOOKUP(AR37,シフト記号表!$C$5:$W$46,21,FALSE))</f>
        <v/>
      </c>
      <c r="AS38" s="100" t="str">
        <f>IF(AS37="","",VLOOKUP(AS37,シフト記号表!$C$5:$W$46,21,FALSE))</f>
        <v/>
      </c>
      <c r="AT38" s="100" t="str">
        <f>IF(AT37="","",VLOOKUP(AT37,シフト記号表!$C$5:$W$46,21,FALSE))</f>
        <v/>
      </c>
      <c r="AU38" s="101" t="str">
        <f>IF(AU37="","",VLOOKUP(AU37,シフト記号表!$C$5:$W$46,21,FALSE))</f>
        <v/>
      </c>
      <c r="AV38" s="99" t="str">
        <f>IF(AV37="","",VLOOKUP(AV37,シフト記号表!$C$5:$W$46,21,FALSE))</f>
        <v/>
      </c>
      <c r="AW38" s="100" t="str">
        <f>IF(AW37="","",VLOOKUP(AW37,シフト記号表!$C$5:$W$46,21,FALSE))</f>
        <v/>
      </c>
      <c r="AX38" s="100" t="str">
        <f>IF(AX37="","",VLOOKUP(AX37,シフト記号表!$C$5:$W$46,21,FALSE))</f>
        <v/>
      </c>
      <c r="AY38" s="100" t="str">
        <f>IF(AY37="","",VLOOKUP(AY37,シフト記号表!$C$5:$W$46,21,FALSE))</f>
        <v/>
      </c>
      <c r="AZ38" s="100" t="str">
        <f>IF(AZ37="","",VLOOKUP(AZ37,シフト記号表!$C$5:$W$46,21,FALSE))</f>
        <v/>
      </c>
      <c r="BA38" s="100" t="str">
        <f>IF(BA37="","",VLOOKUP(BA37,シフト記号表!$C$5:$W$46,21,FALSE))</f>
        <v/>
      </c>
      <c r="BB38" s="101" t="str">
        <f>IF(BB37="","",VLOOKUP(BB37,シフト記号表!$C$5:$W$46,21,FALSE))</f>
        <v/>
      </c>
      <c r="BC38" s="99" t="str">
        <f>IF(BC37="","",VLOOKUP(BC37,シフト記号表!$C$5:$W$46,21,FALSE))</f>
        <v/>
      </c>
      <c r="BD38" s="100" t="str">
        <f>IF(BD37="","",VLOOKUP(BD37,シフト記号表!$C$5:$W$46,21,FALSE))</f>
        <v/>
      </c>
      <c r="BE38" s="100" t="str">
        <f>IF(BE37="","",VLOOKUP(BE37,シフト記号表!$C$5:$W$46,21,FALSE))</f>
        <v/>
      </c>
      <c r="BF38" s="250">
        <f>IF($BI$3="計画",SUM(AA38:BB38),IF($BI$3="実績",SUM(AA38:BE38),""))</f>
        <v>0</v>
      </c>
      <c r="BG38" s="251"/>
      <c r="BH38" s="252">
        <f>IF($BI$3="計画",BF38/4,IF($BI$3="実績",(BF38/($BI$7/7)),""))</f>
        <v>0</v>
      </c>
      <c r="BI38" s="253"/>
      <c r="BJ38" s="238"/>
      <c r="BK38" s="239"/>
      <c r="BL38" s="239"/>
      <c r="BM38" s="239"/>
      <c r="BN38" s="240"/>
    </row>
    <row r="39" spans="2:66" ht="20.25" customHeight="1" x14ac:dyDescent="0.4">
      <c r="B39" s="102"/>
      <c r="C39" s="409"/>
      <c r="D39" s="414"/>
      <c r="E39" s="412"/>
      <c r="F39" s="413"/>
      <c r="G39" s="254"/>
      <c r="H39" s="255"/>
      <c r="I39" s="263">
        <f>G38</f>
        <v>0</v>
      </c>
      <c r="J39" s="255"/>
      <c r="K39" s="263">
        <f>M38</f>
        <v>0</v>
      </c>
      <c r="L39" s="255"/>
      <c r="M39" s="256"/>
      <c r="N39" s="257"/>
      <c r="O39" s="258"/>
      <c r="P39" s="259"/>
      <c r="Q39" s="259"/>
      <c r="R39" s="260"/>
      <c r="S39" s="276"/>
      <c r="T39" s="242"/>
      <c r="U39" s="277"/>
      <c r="V39" s="103" t="s">
        <v>127</v>
      </c>
      <c r="W39" s="122"/>
      <c r="X39" s="122"/>
      <c r="Y39" s="123"/>
      <c r="Z39" s="124"/>
      <c r="AA39" s="107" t="str">
        <f>IF(AA37="","",VLOOKUP(AA37,シフト記号表!$C$5:$Y$46,23,FALSE))</f>
        <v/>
      </c>
      <c r="AB39" s="108" t="str">
        <f>IF(AB37="","",VLOOKUP(AB37,シフト記号表!$C$5:$Y$46,23,FALSE))</f>
        <v/>
      </c>
      <c r="AC39" s="108" t="str">
        <f>IF(AC37="","",VLOOKUP(AC37,シフト記号表!$C$5:$Y$46,23,FALSE))</f>
        <v/>
      </c>
      <c r="AD39" s="108" t="str">
        <f>IF(AD37="","",VLOOKUP(AD37,シフト記号表!$C$5:$Y$46,23,FALSE))</f>
        <v/>
      </c>
      <c r="AE39" s="108" t="str">
        <f>IF(AE37="","",VLOOKUP(AE37,シフト記号表!$C$5:$Y$46,23,FALSE))</f>
        <v/>
      </c>
      <c r="AF39" s="108" t="str">
        <f>IF(AF37="","",VLOOKUP(AF37,シフト記号表!$C$5:$Y$46,23,FALSE))</f>
        <v/>
      </c>
      <c r="AG39" s="109" t="str">
        <f>IF(AG37="","",VLOOKUP(AG37,シフト記号表!$C$5:$Y$46,23,FALSE))</f>
        <v/>
      </c>
      <c r="AH39" s="107" t="str">
        <f>IF(AH37="","",VLOOKUP(AH37,シフト記号表!$C$5:$Y$46,23,FALSE))</f>
        <v/>
      </c>
      <c r="AI39" s="108" t="str">
        <f>IF(AI37="","",VLOOKUP(AI37,シフト記号表!$C$5:$Y$46,23,FALSE))</f>
        <v/>
      </c>
      <c r="AJ39" s="108" t="str">
        <f>IF(AJ37="","",VLOOKUP(AJ37,シフト記号表!$C$5:$Y$46,23,FALSE))</f>
        <v/>
      </c>
      <c r="AK39" s="108" t="str">
        <f>IF(AK37="","",VLOOKUP(AK37,シフト記号表!$C$5:$Y$46,23,FALSE))</f>
        <v/>
      </c>
      <c r="AL39" s="108" t="str">
        <f>IF(AL37="","",VLOOKUP(AL37,シフト記号表!$C$5:$Y$46,23,FALSE))</f>
        <v/>
      </c>
      <c r="AM39" s="108" t="str">
        <f>IF(AM37="","",VLOOKUP(AM37,シフト記号表!$C$5:$Y$46,23,FALSE))</f>
        <v/>
      </c>
      <c r="AN39" s="109" t="str">
        <f>IF(AN37="","",VLOOKUP(AN37,シフト記号表!$C$5:$Y$46,23,FALSE))</f>
        <v/>
      </c>
      <c r="AO39" s="107" t="str">
        <f>IF(AO37="","",VLOOKUP(AO37,シフト記号表!$C$5:$Y$46,23,FALSE))</f>
        <v/>
      </c>
      <c r="AP39" s="108" t="str">
        <f>IF(AP37="","",VLOOKUP(AP37,シフト記号表!$C$5:$Y$46,23,FALSE))</f>
        <v/>
      </c>
      <c r="AQ39" s="108" t="str">
        <f>IF(AQ37="","",VLOOKUP(AQ37,シフト記号表!$C$5:$Y$46,23,FALSE))</f>
        <v/>
      </c>
      <c r="AR39" s="108" t="str">
        <f>IF(AR37="","",VLOOKUP(AR37,シフト記号表!$C$5:$Y$46,23,FALSE))</f>
        <v/>
      </c>
      <c r="AS39" s="108" t="str">
        <f>IF(AS37="","",VLOOKUP(AS37,シフト記号表!$C$5:$Y$46,23,FALSE))</f>
        <v/>
      </c>
      <c r="AT39" s="108" t="str">
        <f>IF(AT37="","",VLOOKUP(AT37,シフト記号表!$C$5:$Y$46,23,FALSE))</f>
        <v/>
      </c>
      <c r="AU39" s="109" t="str">
        <f>IF(AU37="","",VLOOKUP(AU37,シフト記号表!$C$5:$Y$46,23,FALSE))</f>
        <v/>
      </c>
      <c r="AV39" s="107" t="str">
        <f>IF(AV37="","",VLOOKUP(AV37,シフト記号表!$C$5:$Y$46,23,FALSE))</f>
        <v/>
      </c>
      <c r="AW39" s="108" t="str">
        <f>IF(AW37="","",VLOOKUP(AW37,シフト記号表!$C$5:$Y$46,23,FALSE))</f>
        <v/>
      </c>
      <c r="AX39" s="108" t="str">
        <f>IF(AX37="","",VLOOKUP(AX37,シフト記号表!$C$5:$Y$46,23,FALSE))</f>
        <v/>
      </c>
      <c r="AY39" s="108" t="str">
        <f>IF(AY37="","",VLOOKUP(AY37,シフト記号表!$C$5:$Y$46,23,FALSE))</f>
        <v/>
      </c>
      <c r="AZ39" s="108" t="str">
        <f>IF(AZ37="","",VLOOKUP(AZ37,シフト記号表!$C$5:$Y$46,23,FALSE))</f>
        <v/>
      </c>
      <c r="BA39" s="108" t="str">
        <f>IF(BA37="","",VLOOKUP(BA37,シフト記号表!$C$5:$Y$46,23,FALSE))</f>
        <v/>
      </c>
      <c r="BB39" s="109" t="str">
        <f>IF(BB37="","",VLOOKUP(BB37,シフト記号表!$C$5:$Y$46,23,FALSE))</f>
        <v/>
      </c>
      <c r="BC39" s="107" t="str">
        <f>IF(BC37="","",VLOOKUP(BC37,シフト記号表!$C$5:$Y$46,23,FALSE))</f>
        <v/>
      </c>
      <c r="BD39" s="108" t="str">
        <f>IF(BD37="","",VLOOKUP(BD37,シフト記号表!$C$5:$Y$46,23,FALSE))</f>
        <v/>
      </c>
      <c r="BE39" s="108" t="str">
        <f>IF(BE37="","",VLOOKUP(BE37,シフト記号表!$C$5:$Y$46,23,FALSE))</f>
        <v/>
      </c>
      <c r="BF39" s="261">
        <f>IF($BI$3="計画",SUM(AA39:BB39),IF($BI$3="実績",SUM(AA39:BE39),""))</f>
        <v>0</v>
      </c>
      <c r="BG39" s="262"/>
      <c r="BH39" s="282">
        <f>IF($BI$3="計画",BF39/4,IF($BI$3="実績",(BF39/($BI$7/7)),""))</f>
        <v>0</v>
      </c>
      <c r="BI39" s="283"/>
      <c r="BJ39" s="241"/>
      <c r="BK39" s="242"/>
      <c r="BL39" s="242"/>
      <c r="BM39" s="242"/>
      <c r="BN39" s="243"/>
    </row>
    <row r="40" spans="2:66" ht="20.25" customHeight="1" x14ac:dyDescent="0.4">
      <c r="B40" s="111"/>
      <c r="C40" s="408"/>
      <c r="D40" s="411"/>
      <c r="E40" s="412"/>
      <c r="F40" s="413"/>
      <c r="G40" s="244"/>
      <c r="H40" s="245"/>
      <c r="I40" s="94"/>
      <c r="J40" s="90"/>
      <c r="K40" s="94"/>
      <c r="L40" s="90"/>
      <c r="M40" s="270"/>
      <c r="N40" s="271"/>
      <c r="O40" s="248"/>
      <c r="P40" s="249"/>
      <c r="Q40" s="249"/>
      <c r="R40" s="245"/>
      <c r="S40" s="272"/>
      <c r="T40" s="236"/>
      <c r="U40" s="273"/>
      <c r="V40" s="114" t="s">
        <v>18</v>
      </c>
      <c r="W40" s="115"/>
      <c r="X40" s="115"/>
      <c r="Y40" s="116"/>
      <c r="Z40" s="117"/>
      <c r="AA40" s="118"/>
      <c r="AB40" s="119"/>
      <c r="AC40" s="119"/>
      <c r="AD40" s="119"/>
      <c r="AE40" s="119"/>
      <c r="AF40" s="119"/>
      <c r="AG40" s="120"/>
      <c r="AH40" s="118"/>
      <c r="AI40" s="119"/>
      <c r="AJ40" s="119"/>
      <c r="AK40" s="119"/>
      <c r="AL40" s="119"/>
      <c r="AM40" s="119"/>
      <c r="AN40" s="120"/>
      <c r="AO40" s="118"/>
      <c r="AP40" s="119"/>
      <c r="AQ40" s="119"/>
      <c r="AR40" s="119"/>
      <c r="AS40" s="119"/>
      <c r="AT40" s="119"/>
      <c r="AU40" s="120"/>
      <c r="AV40" s="118"/>
      <c r="AW40" s="119"/>
      <c r="AX40" s="119"/>
      <c r="AY40" s="119"/>
      <c r="AZ40" s="119"/>
      <c r="BA40" s="119"/>
      <c r="BB40" s="120"/>
      <c r="BC40" s="118"/>
      <c r="BD40" s="119"/>
      <c r="BE40" s="121"/>
      <c r="BF40" s="278"/>
      <c r="BG40" s="279"/>
      <c r="BH40" s="280"/>
      <c r="BI40" s="281"/>
      <c r="BJ40" s="235"/>
      <c r="BK40" s="236"/>
      <c r="BL40" s="236"/>
      <c r="BM40" s="236"/>
      <c r="BN40" s="237"/>
    </row>
    <row r="41" spans="2:66" ht="20.25" customHeight="1" x14ac:dyDescent="0.4">
      <c r="B41" s="93">
        <f>B38+1</f>
        <v>8</v>
      </c>
      <c r="C41" s="409"/>
      <c r="D41" s="414"/>
      <c r="E41" s="412"/>
      <c r="F41" s="413"/>
      <c r="G41" s="244"/>
      <c r="H41" s="245"/>
      <c r="I41" s="94"/>
      <c r="J41" s="90"/>
      <c r="K41" s="94"/>
      <c r="L41" s="90"/>
      <c r="M41" s="246"/>
      <c r="N41" s="247"/>
      <c r="O41" s="248"/>
      <c r="P41" s="249"/>
      <c r="Q41" s="249"/>
      <c r="R41" s="245"/>
      <c r="S41" s="274"/>
      <c r="T41" s="239"/>
      <c r="U41" s="275"/>
      <c r="V41" s="95" t="s">
        <v>83</v>
      </c>
      <c r="W41" s="96"/>
      <c r="X41" s="96"/>
      <c r="Y41" s="97"/>
      <c r="Z41" s="98"/>
      <c r="AA41" s="99" t="str">
        <f>IF(AA40="","",VLOOKUP(AA40,シフト記号表!$C$5:$W$46,21,FALSE))</f>
        <v/>
      </c>
      <c r="AB41" s="100" t="str">
        <f>IF(AB40="","",VLOOKUP(AB40,シフト記号表!$C$5:$W$46,21,FALSE))</f>
        <v/>
      </c>
      <c r="AC41" s="100" t="str">
        <f>IF(AC40="","",VLOOKUP(AC40,シフト記号表!$C$5:$W$46,21,FALSE))</f>
        <v/>
      </c>
      <c r="AD41" s="100" t="str">
        <f>IF(AD40="","",VLOOKUP(AD40,シフト記号表!$C$5:$W$46,21,FALSE))</f>
        <v/>
      </c>
      <c r="AE41" s="100" t="str">
        <f>IF(AE40="","",VLOOKUP(AE40,シフト記号表!$C$5:$W$46,21,FALSE))</f>
        <v/>
      </c>
      <c r="AF41" s="100" t="str">
        <f>IF(AF40="","",VLOOKUP(AF40,シフト記号表!$C$5:$W$46,21,FALSE))</f>
        <v/>
      </c>
      <c r="AG41" s="101" t="str">
        <f>IF(AG40="","",VLOOKUP(AG40,シフト記号表!$C$5:$W$46,21,FALSE))</f>
        <v/>
      </c>
      <c r="AH41" s="99" t="str">
        <f>IF(AH40="","",VLOOKUP(AH40,シフト記号表!$C$5:$W$46,21,FALSE))</f>
        <v/>
      </c>
      <c r="AI41" s="100" t="str">
        <f>IF(AI40="","",VLOOKUP(AI40,シフト記号表!$C$5:$W$46,21,FALSE))</f>
        <v/>
      </c>
      <c r="AJ41" s="100" t="str">
        <f>IF(AJ40="","",VLOOKUP(AJ40,シフト記号表!$C$5:$W$46,21,FALSE))</f>
        <v/>
      </c>
      <c r="AK41" s="100" t="str">
        <f>IF(AK40="","",VLOOKUP(AK40,シフト記号表!$C$5:$W$46,21,FALSE))</f>
        <v/>
      </c>
      <c r="AL41" s="100" t="str">
        <f>IF(AL40="","",VLOOKUP(AL40,シフト記号表!$C$5:$W$46,21,FALSE))</f>
        <v/>
      </c>
      <c r="AM41" s="100" t="str">
        <f>IF(AM40="","",VLOOKUP(AM40,シフト記号表!$C$5:$W$46,21,FALSE))</f>
        <v/>
      </c>
      <c r="AN41" s="101" t="str">
        <f>IF(AN40="","",VLOOKUP(AN40,シフト記号表!$C$5:$W$46,21,FALSE))</f>
        <v/>
      </c>
      <c r="AO41" s="99" t="str">
        <f>IF(AO40="","",VLOOKUP(AO40,シフト記号表!$C$5:$W$46,21,FALSE))</f>
        <v/>
      </c>
      <c r="AP41" s="100" t="str">
        <f>IF(AP40="","",VLOOKUP(AP40,シフト記号表!$C$5:$W$46,21,FALSE))</f>
        <v/>
      </c>
      <c r="AQ41" s="100" t="str">
        <f>IF(AQ40="","",VLOOKUP(AQ40,シフト記号表!$C$5:$W$46,21,FALSE))</f>
        <v/>
      </c>
      <c r="AR41" s="100" t="str">
        <f>IF(AR40="","",VLOOKUP(AR40,シフト記号表!$C$5:$W$46,21,FALSE))</f>
        <v/>
      </c>
      <c r="AS41" s="100" t="str">
        <f>IF(AS40="","",VLOOKUP(AS40,シフト記号表!$C$5:$W$46,21,FALSE))</f>
        <v/>
      </c>
      <c r="AT41" s="100" t="str">
        <f>IF(AT40="","",VLOOKUP(AT40,シフト記号表!$C$5:$W$46,21,FALSE))</f>
        <v/>
      </c>
      <c r="AU41" s="101" t="str">
        <f>IF(AU40="","",VLOOKUP(AU40,シフト記号表!$C$5:$W$46,21,FALSE))</f>
        <v/>
      </c>
      <c r="AV41" s="99" t="str">
        <f>IF(AV40="","",VLOOKUP(AV40,シフト記号表!$C$5:$W$46,21,FALSE))</f>
        <v/>
      </c>
      <c r="AW41" s="100" t="str">
        <f>IF(AW40="","",VLOOKUP(AW40,シフト記号表!$C$5:$W$46,21,FALSE))</f>
        <v/>
      </c>
      <c r="AX41" s="100" t="str">
        <f>IF(AX40="","",VLOOKUP(AX40,シフト記号表!$C$5:$W$46,21,FALSE))</f>
        <v/>
      </c>
      <c r="AY41" s="100" t="str">
        <f>IF(AY40="","",VLOOKUP(AY40,シフト記号表!$C$5:$W$46,21,FALSE))</f>
        <v/>
      </c>
      <c r="AZ41" s="100" t="str">
        <f>IF(AZ40="","",VLOOKUP(AZ40,シフト記号表!$C$5:$W$46,21,FALSE))</f>
        <v/>
      </c>
      <c r="BA41" s="100" t="str">
        <f>IF(BA40="","",VLOOKUP(BA40,シフト記号表!$C$5:$W$46,21,FALSE))</f>
        <v/>
      </c>
      <c r="BB41" s="101" t="str">
        <f>IF(BB40="","",VLOOKUP(BB40,シフト記号表!$C$5:$W$46,21,FALSE))</f>
        <v/>
      </c>
      <c r="BC41" s="99" t="str">
        <f>IF(BC40="","",VLOOKUP(BC40,シフト記号表!$C$5:$W$46,21,FALSE))</f>
        <v/>
      </c>
      <c r="BD41" s="100" t="str">
        <f>IF(BD40="","",VLOOKUP(BD40,シフト記号表!$C$5:$W$46,21,FALSE))</f>
        <v/>
      </c>
      <c r="BE41" s="100" t="str">
        <f>IF(BE40="","",VLOOKUP(BE40,シフト記号表!$C$5:$W$46,21,FALSE))</f>
        <v/>
      </c>
      <c r="BF41" s="250">
        <f>IF($BI$3="計画",SUM(AA41:BB41),IF($BI$3="実績",SUM(AA41:BE41),""))</f>
        <v>0</v>
      </c>
      <c r="BG41" s="251"/>
      <c r="BH41" s="252">
        <f>IF($BI$3="計画",BF41/4,IF($BI$3="実績",(BF41/($BI$7/7)),""))</f>
        <v>0</v>
      </c>
      <c r="BI41" s="253"/>
      <c r="BJ41" s="238"/>
      <c r="BK41" s="239"/>
      <c r="BL41" s="239"/>
      <c r="BM41" s="239"/>
      <c r="BN41" s="240"/>
    </row>
    <row r="42" spans="2:66" ht="20.25" customHeight="1" x14ac:dyDescent="0.4">
      <c r="B42" s="102"/>
      <c r="C42" s="409"/>
      <c r="D42" s="414"/>
      <c r="E42" s="412"/>
      <c r="F42" s="413"/>
      <c r="G42" s="254"/>
      <c r="H42" s="255"/>
      <c r="I42" s="263">
        <f>G41</f>
        <v>0</v>
      </c>
      <c r="J42" s="255"/>
      <c r="K42" s="263">
        <f>M41</f>
        <v>0</v>
      </c>
      <c r="L42" s="255"/>
      <c r="M42" s="256"/>
      <c r="N42" s="257"/>
      <c r="O42" s="258"/>
      <c r="P42" s="259"/>
      <c r="Q42" s="259"/>
      <c r="R42" s="260"/>
      <c r="S42" s="276"/>
      <c r="T42" s="242"/>
      <c r="U42" s="277"/>
      <c r="V42" s="103" t="s">
        <v>127</v>
      </c>
      <c r="W42" s="125"/>
      <c r="X42" s="125"/>
      <c r="Y42" s="105"/>
      <c r="Z42" s="106"/>
      <c r="AA42" s="107" t="str">
        <f>IF(AA40="","",VLOOKUP(AA40,シフト記号表!$C$5:$Y$46,23,FALSE))</f>
        <v/>
      </c>
      <c r="AB42" s="108" t="str">
        <f>IF(AB40="","",VLOOKUP(AB40,シフト記号表!$C$5:$Y$46,23,FALSE))</f>
        <v/>
      </c>
      <c r="AC42" s="108" t="str">
        <f>IF(AC40="","",VLOOKUP(AC40,シフト記号表!$C$5:$Y$46,23,FALSE))</f>
        <v/>
      </c>
      <c r="AD42" s="108" t="str">
        <f>IF(AD40="","",VLOOKUP(AD40,シフト記号表!$C$5:$Y$46,23,FALSE))</f>
        <v/>
      </c>
      <c r="AE42" s="108" t="str">
        <f>IF(AE40="","",VLOOKUP(AE40,シフト記号表!$C$5:$Y$46,23,FALSE))</f>
        <v/>
      </c>
      <c r="AF42" s="108" t="str">
        <f>IF(AF40="","",VLOOKUP(AF40,シフト記号表!$C$5:$Y$46,23,FALSE))</f>
        <v/>
      </c>
      <c r="AG42" s="109" t="str">
        <f>IF(AG40="","",VLOOKUP(AG40,シフト記号表!$C$5:$Y$46,23,FALSE))</f>
        <v/>
      </c>
      <c r="AH42" s="107" t="str">
        <f>IF(AH40="","",VLOOKUP(AH40,シフト記号表!$C$5:$Y$46,23,FALSE))</f>
        <v/>
      </c>
      <c r="AI42" s="108" t="str">
        <f>IF(AI40="","",VLOOKUP(AI40,シフト記号表!$C$5:$Y$46,23,FALSE))</f>
        <v/>
      </c>
      <c r="AJ42" s="108" t="str">
        <f>IF(AJ40="","",VLOOKUP(AJ40,シフト記号表!$C$5:$Y$46,23,FALSE))</f>
        <v/>
      </c>
      <c r="AK42" s="108" t="str">
        <f>IF(AK40="","",VLOOKUP(AK40,シフト記号表!$C$5:$Y$46,23,FALSE))</f>
        <v/>
      </c>
      <c r="AL42" s="108" t="str">
        <f>IF(AL40="","",VLOOKUP(AL40,シフト記号表!$C$5:$Y$46,23,FALSE))</f>
        <v/>
      </c>
      <c r="AM42" s="108" t="str">
        <f>IF(AM40="","",VLOOKUP(AM40,シフト記号表!$C$5:$Y$46,23,FALSE))</f>
        <v/>
      </c>
      <c r="AN42" s="109" t="str">
        <f>IF(AN40="","",VLOOKUP(AN40,シフト記号表!$C$5:$Y$46,23,FALSE))</f>
        <v/>
      </c>
      <c r="AO42" s="107" t="str">
        <f>IF(AO40="","",VLOOKUP(AO40,シフト記号表!$C$5:$Y$46,23,FALSE))</f>
        <v/>
      </c>
      <c r="AP42" s="108" t="str">
        <f>IF(AP40="","",VLOOKUP(AP40,シフト記号表!$C$5:$Y$46,23,FALSE))</f>
        <v/>
      </c>
      <c r="AQ42" s="108" t="str">
        <f>IF(AQ40="","",VLOOKUP(AQ40,シフト記号表!$C$5:$Y$46,23,FALSE))</f>
        <v/>
      </c>
      <c r="AR42" s="108" t="str">
        <f>IF(AR40="","",VLOOKUP(AR40,シフト記号表!$C$5:$Y$46,23,FALSE))</f>
        <v/>
      </c>
      <c r="AS42" s="108" t="str">
        <f>IF(AS40="","",VLOOKUP(AS40,シフト記号表!$C$5:$Y$46,23,FALSE))</f>
        <v/>
      </c>
      <c r="AT42" s="108" t="str">
        <f>IF(AT40="","",VLOOKUP(AT40,シフト記号表!$C$5:$Y$46,23,FALSE))</f>
        <v/>
      </c>
      <c r="AU42" s="109" t="str">
        <f>IF(AU40="","",VLOOKUP(AU40,シフト記号表!$C$5:$Y$46,23,FALSE))</f>
        <v/>
      </c>
      <c r="AV42" s="107" t="str">
        <f>IF(AV40="","",VLOOKUP(AV40,シフト記号表!$C$5:$Y$46,23,FALSE))</f>
        <v/>
      </c>
      <c r="AW42" s="108" t="str">
        <f>IF(AW40="","",VLOOKUP(AW40,シフト記号表!$C$5:$Y$46,23,FALSE))</f>
        <v/>
      </c>
      <c r="AX42" s="108" t="str">
        <f>IF(AX40="","",VLOOKUP(AX40,シフト記号表!$C$5:$Y$46,23,FALSE))</f>
        <v/>
      </c>
      <c r="AY42" s="108" t="str">
        <f>IF(AY40="","",VLOOKUP(AY40,シフト記号表!$C$5:$Y$46,23,FALSE))</f>
        <v/>
      </c>
      <c r="AZ42" s="108" t="str">
        <f>IF(AZ40="","",VLOOKUP(AZ40,シフト記号表!$C$5:$Y$46,23,FALSE))</f>
        <v/>
      </c>
      <c r="BA42" s="108" t="str">
        <f>IF(BA40="","",VLOOKUP(BA40,シフト記号表!$C$5:$Y$46,23,FALSE))</f>
        <v/>
      </c>
      <c r="BB42" s="109" t="str">
        <f>IF(BB40="","",VLOOKUP(BB40,シフト記号表!$C$5:$Y$46,23,FALSE))</f>
        <v/>
      </c>
      <c r="BC42" s="107" t="str">
        <f>IF(BC40="","",VLOOKUP(BC40,シフト記号表!$C$5:$Y$46,23,FALSE))</f>
        <v/>
      </c>
      <c r="BD42" s="108" t="str">
        <f>IF(BD40="","",VLOOKUP(BD40,シフト記号表!$C$5:$Y$46,23,FALSE))</f>
        <v/>
      </c>
      <c r="BE42" s="108" t="str">
        <f>IF(BE40="","",VLOOKUP(BE40,シフト記号表!$C$5:$Y$46,23,FALSE))</f>
        <v/>
      </c>
      <c r="BF42" s="261">
        <f>IF($BI$3="計画",SUM(AA42:BB42),IF($BI$3="実績",SUM(AA42:BE42),""))</f>
        <v>0</v>
      </c>
      <c r="BG42" s="262"/>
      <c r="BH42" s="282">
        <f>IF($BI$3="計画",BF42/4,IF($BI$3="実績",(BF42/($BI$7/7)),""))</f>
        <v>0</v>
      </c>
      <c r="BI42" s="283"/>
      <c r="BJ42" s="241"/>
      <c r="BK42" s="242"/>
      <c r="BL42" s="242"/>
      <c r="BM42" s="242"/>
      <c r="BN42" s="243"/>
    </row>
    <row r="43" spans="2:66" ht="20.25" customHeight="1" x14ac:dyDescent="0.4">
      <c r="B43" s="111"/>
      <c r="C43" s="408"/>
      <c r="D43" s="411"/>
      <c r="E43" s="412"/>
      <c r="F43" s="413"/>
      <c r="G43" s="244"/>
      <c r="H43" s="245"/>
      <c r="I43" s="94"/>
      <c r="J43" s="90"/>
      <c r="K43" s="94"/>
      <c r="L43" s="90"/>
      <c r="M43" s="270"/>
      <c r="N43" s="271"/>
      <c r="O43" s="248"/>
      <c r="P43" s="249"/>
      <c r="Q43" s="249"/>
      <c r="R43" s="245"/>
      <c r="S43" s="272"/>
      <c r="T43" s="236"/>
      <c r="U43" s="273"/>
      <c r="V43" s="114" t="s">
        <v>18</v>
      </c>
      <c r="W43" s="115"/>
      <c r="X43" s="115"/>
      <c r="Y43" s="116"/>
      <c r="Z43" s="117"/>
      <c r="AA43" s="118"/>
      <c r="AB43" s="119"/>
      <c r="AC43" s="119"/>
      <c r="AD43" s="119"/>
      <c r="AE43" s="119"/>
      <c r="AF43" s="119"/>
      <c r="AG43" s="120"/>
      <c r="AH43" s="118"/>
      <c r="AI43" s="119"/>
      <c r="AJ43" s="119"/>
      <c r="AK43" s="119"/>
      <c r="AL43" s="119"/>
      <c r="AM43" s="119"/>
      <c r="AN43" s="120"/>
      <c r="AO43" s="118"/>
      <c r="AP43" s="119"/>
      <c r="AQ43" s="119"/>
      <c r="AR43" s="119"/>
      <c r="AS43" s="119"/>
      <c r="AT43" s="119"/>
      <c r="AU43" s="120"/>
      <c r="AV43" s="118"/>
      <c r="AW43" s="119"/>
      <c r="AX43" s="119"/>
      <c r="AY43" s="119"/>
      <c r="AZ43" s="119"/>
      <c r="BA43" s="119"/>
      <c r="BB43" s="120"/>
      <c r="BC43" s="118"/>
      <c r="BD43" s="119"/>
      <c r="BE43" s="121"/>
      <c r="BF43" s="278"/>
      <c r="BG43" s="279"/>
      <c r="BH43" s="280"/>
      <c r="BI43" s="281"/>
      <c r="BJ43" s="235"/>
      <c r="BK43" s="236"/>
      <c r="BL43" s="236"/>
      <c r="BM43" s="236"/>
      <c r="BN43" s="237"/>
    </row>
    <row r="44" spans="2:66" ht="20.25" customHeight="1" x14ac:dyDescent="0.4">
      <c r="B44" s="93">
        <f>B41+1</f>
        <v>9</v>
      </c>
      <c r="C44" s="409"/>
      <c r="D44" s="414"/>
      <c r="E44" s="412"/>
      <c r="F44" s="413"/>
      <c r="G44" s="244"/>
      <c r="H44" s="245"/>
      <c r="I44" s="94"/>
      <c r="J44" s="90"/>
      <c r="K44" s="94"/>
      <c r="L44" s="90"/>
      <c r="M44" s="246"/>
      <c r="N44" s="247"/>
      <c r="O44" s="248"/>
      <c r="P44" s="249"/>
      <c r="Q44" s="249"/>
      <c r="R44" s="245"/>
      <c r="S44" s="274"/>
      <c r="T44" s="239"/>
      <c r="U44" s="275"/>
      <c r="V44" s="95" t="s">
        <v>83</v>
      </c>
      <c r="W44" s="96"/>
      <c r="X44" s="96"/>
      <c r="Y44" s="97"/>
      <c r="Z44" s="98"/>
      <c r="AA44" s="99" t="str">
        <f>IF(AA43="","",VLOOKUP(AA43,シフト記号表!$C$5:$W$46,21,FALSE))</f>
        <v/>
      </c>
      <c r="AB44" s="100" t="str">
        <f>IF(AB43="","",VLOOKUP(AB43,シフト記号表!$C$5:$W$46,21,FALSE))</f>
        <v/>
      </c>
      <c r="AC44" s="100" t="str">
        <f>IF(AC43="","",VLOOKUP(AC43,シフト記号表!$C$5:$W$46,21,FALSE))</f>
        <v/>
      </c>
      <c r="AD44" s="100" t="str">
        <f>IF(AD43="","",VLOOKUP(AD43,シフト記号表!$C$5:$W$46,21,FALSE))</f>
        <v/>
      </c>
      <c r="AE44" s="100" t="str">
        <f>IF(AE43="","",VLOOKUP(AE43,シフト記号表!$C$5:$W$46,21,FALSE))</f>
        <v/>
      </c>
      <c r="AF44" s="100" t="str">
        <f>IF(AF43="","",VLOOKUP(AF43,シフト記号表!$C$5:$W$46,21,FALSE))</f>
        <v/>
      </c>
      <c r="AG44" s="101" t="str">
        <f>IF(AG43="","",VLOOKUP(AG43,シフト記号表!$C$5:$W$46,21,FALSE))</f>
        <v/>
      </c>
      <c r="AH44" s="99" t="str">
        <f>IF(AH43="","",VLOOKUP(AH43,シフト記号表!$C$5:$W$46,21,FALSE))</f>
        <v/>
      </c>
      <c r="AI44" s="100" t="str">
        <f>IF(AI43="","",VLOOKUP(AI43,シフト記号表!$C$5:$W$46,21,FALSE))</f>
        <v/>
      </c>
      <c r="AJ44" s="100" t="str">
        <f>IF(AJ43="","",VLOOKUP(AJ43,シフト記号表!$C$5:$W$46,21,FALSE))</f>
        <v/>
      </c>
      <c r="AK44" s="100" t="str">
        <f>IF(AK43="","",VLOOKUP(AK43,シフト記号表!$C$5:$W$46,21,FALSE))</f>
        <v/>
      </c>
      <c r="AL44" s="100" t="str">
        <f>IF(AL43="","",VLOOKUP(AL43,シフト記号表!$C$5:$W$46,21,FALSE))</f>
        <v/>
      </c>
      <c r="AM44" s="100" t="str">
        <f>IF(AM43="","",VLOOKUP(AM43,シフト記号表!$C$5:$W$46,21,FALSE))</f>
        <v/>
      </c>
      <c r="AN44" s="101" t="str">
        <f>IF(AN43="","",VLOOKUP(AN43,シフト記号表!$C$5:$W$46,21,FALSE))</f>
        <v/>
      </c>
      <c r="AO44" s="99" t="str">
        <f>IF(AO43="","",VLOOKUP(AO43,シフト記号表!$C$5:$W$46,21,FALSE))</f>
        <v/>
      </c>
      <c r="AP44" s="100" t="str">
        <f>IF(AP43="","",VLOOKUP(AP43,シフト記号表!$C$5:$W$46,21,FALSE))</f>
        <v/>
      </c>
      <c r="AQ44" s="100" t="str">
        <f>IF(AQ43="","",VLOOKUP(AQ43,シフト記号表!$C$5:$W$46,21,FALSE))</f>
        <v/>
      </c>
      <c r="AR44" s="100" t="str">
        <f>IF(AR43="","",VLOOKUP(AR43,シフト記号表!$C$5:$W$46,21,FALSE))</f>
        <v/>
      </c>
      <c r="AS44" s="100" t="str">
        <f>IF(AS43="","",VLOOKUP(AS43,シフト記号表!$C$5:$W$46,21,FALSE))</f>
        <v/>
      </c>
      <c r="AT44" s="100" t="str">
        <f>IF(AT43="","",VLOOKUP(AT43,シフト記号表!$C$5:$W$46,21,FALSE))</f>
        <v/>
      </c>
      <c r="AU44" s="101" t="str">
        <f>IF(AU43="","",VLOOKUP(AU43,シフト記号表!$C$5:$W$46,21,FALSE))</f>
        <v/>
      </c>
      <c r="AV44" s="99" t="str">
        <f>IF(AV43="","",VLOOKUP(AV43,シフト記号表!$C$5:$W$46,21,FALSE))</f>
        <v/>
      </c>
      <c r="AW44" s="100" t="str">
        <f>IF(AW43="","",VLOOKUP(AW43,シフト記号表!$C$5:$W$46,21,FALSE))</f>
        <v/>
      </c>
      <c r="AX44" s="100" t="str">
        <f>IF(AX43="","",VLOOKUP(AX43,シフト記号表!$C$5:$W$46,21,FALSE))</f>
        <v/>
      </c>
      <c r="AY44" s="100" t="str">
        <f>IF(AY43="","",VLOOKUP(AY43,シフト記号表!$C$5:$W$46,21,FALSE))</f>
        <v/>
      </c>
      <c r="AZ44" s="100" t="str">
        <f>IF(AZ43="","",VLOOKUP(AZ43,シフト記号表!$C$5:$W$46,21,FALSE))</f>
        <v/>
      </c>
      <c r="BA44" s="100" t="str">
        <f>IF(BA43="","",VLOOKUP(BA43,シフト記号表!$C$5:$W$46,21,FALSE))</f>
        <v/>
      </c>
      <c r="BB44" s="101" t="str">
        <f>IF(BB43="","",VLOOKUP(BB43,シフト記号表!$C$5:$W$46,21,FALSE))</f>
        <v/>
      </c>
      <c r="BC44" s="99" t="str">
        <f>IF(BC43="","",VLOOKUP(BC43,シフト記号表!$C$5:$W$46,21,FALSE))</f>
        <v/>
      </c>
      <c r="BD44" s="100" t="str">
        <f>IF(BD43="","",VLOOKUP(BD43,シフト記号表!$C$5:$W$46,21,FALSE))</f>
        <v/>
      </c>
      <c r="BE44" s="100" t="str">
        <f>IF(BE43="","",VLOOKUP(BE43,シフト記号表!$C$5:$W$46,21,FALSE))</f>
        <v/>
      </c>
      <c r="BF44" s="250">
        <f>IF($BI$3="計画",SUM(AA44:BB44),IF($BI$3="実績",SUM(AA44:BE44),""))</f>
        <v>0</v>
      </c>
      <c r="BG44" s="251"/>
      <c r="BH44" s="252">
        <f>IF($BI$3="計画",BF44/4,IF($BI$3="実績",(BF44/($BI$7/7)),""))</f>
        <v>0</v>
      </c>
      <c r="BI44" s="253"/>
      <c r="BJ44" s="238"/>
      <c r="BK44" s="239"/>
      <c r="BL44" s="239"/>
      <c r="BM44" s="239"/>
      <c r="BN44" s="240"/>
    </row>
    <row r="45" spans="2:66" ht="20.25" customHeight="1" x14ac:dyDescent="0.4">
      <c r="B45" s="102"/>
      <c r="C45" s="409"/>
      <c r="D45" s="414"/>
      <c r="E45" s="412"/>
      <c r="F45" s="413"/>
      <c r="G45" s="254"/>
      <c r="H45" s="255"/>
      <c r="I45" s="263">
        <f>G44</f>
        <v>0</v>
      </c>
      <c r="J45" s="255"/>
      <c r="K45" s="263">
        <f>M44</f>
        <v>0</v>
      </c>
      <c r="L45" s="255"/>
      <c r="M45" s="256"/>
      <c r="N45" s="257"/>
      <c r="O45" s="258"/>
      <c r="P45" s="259"/>
      <c r="Q45" s="259"/>
      <c r="R45" s="260"/>
      <c r="S45" s="276"/>
      <c r="T45" s="242"/>
      <c r="U45" s="277"/>
      <c r="V45" s="103" t="s">
        <v>127</v>
      </c>
      <c r="W45" s="104"/>
      <c r="X45" s="104"/>
      <c r="Y45" s="126"/>
      <c r="Z45" s="127"/>
      <c r="AA45" s="107" t="str">
        <f>IF(AA43="","",VLOOKUP(AA43,シフト記号表!$C$5:$Y$46,23,FALSE))</f>
        <v/>
      </c>
      <c r="AB45" s="108" t="str">
        <f>IF(AB43="","",VLOOKUP(AB43,シフト記号表!$C$5:$Y$46,23,FALSE))</f>
        <v/>
      </c>
      <c r="AC45" s="108" t="str">
        <f>IF(AC43="","",VLOOKUP(AC43,シフト記号表!$C$5:$Y$46,23,FALSE))</f>
        <v/>
      </c>
      <c r="AD45" s="108" t="str">
        <f>IF(AD43="","",VLOOKUP(AD43,シフト記号表!$C$5:$Y$46,23,FALSE))</f>
        <v/>
      </c>
      <c r="AE45" s="108" t="str">
        <f>IF(AE43="","",VLOOKUP(AE43,シフト記号表!$C$5:$Y$46,23,FALSE))</f>
        <v/>
      </c>
      <c r="AF45" s="108" t="str">
        <f>IF(AF43="","",VLOOKUP(AF43,シフト記号表!$C$5:$Y$46,23,FALSE))</f>
        <v/>
      </c>
      <c r="AG45" s="109" t="str">
        <f>IF(AG43="","",VLOOKUP(AG43,シフト記号表!$C$5:$Y$46,23,FALSE))</f>
        <v/>
      </c>
      <c r="AH45" s="107" t="str">
        <f>IF(AH43="","",VLOOKUP(AH43,シフト記号表!$C$5:$Y$46,23,FALSE))</f>
        <v/>
      </c>
      <c r="AI45" s="108" t="str">
        <f>IF(AI43="","",VLOOKUP(AI43,シフト記号表!$C$5:$Y$46,23,FALSE))</f>
        <v/>
      </c>
      <c r="AJ45" s="108" t="str">
        <f>IF(AJ43="","",VLOOKUP(AJ43,シフト記号表!$C$5:$Y$46,23,FALSE))</f>
        <v/>
      </c>
      <c r="AK45" s="108" t="str">
        <f>IF(AK43="","",VLOOKUP(AK43,シフト記号表!$C$5:$Y$46,23,FALSE))</f>
        <v/>
      </c>
      <c r="AL45" s="108" t="str">
        <f>IF(AL43="","",VLOOKUP(AL43,シフト記号表!$C$5:$Y$46,23,FALSE))</f>
        <v/>
      </c>
      <c r="AM45" s="108" t="str">
        <f>IF(AM43="","",VLOOKUP(AM43,シフト記号表!$C$5:$Y$46,23,FALSE))</f>
        <v/>
      </c>
      <c r="AN45" s="109" t="str">
        <f>IF(AN43="","",VLOOKUP(AN43,シフト記号表!$C$5:$Y$46,23,FALSE))</f>
        <v/>
      </c>
      <c r="AO45" s="107" t="str">
        <f>IF(AO43="","",VLOOKUP(AO43,シフト記号表!$C$5:$Y$46,23,FALSE))</f>
        <v/>
      </c>
      <c r="AP45" s="108" t="str">
        <f>IF(AP43="","",VLOOKUP(AP43,シフト記号表!$C$5:$Y$46,23,FALSE))</f>
        <v/>
      </c>
      <c r="AQ45" s="108" t="str">
        <f>IF(AQ43="","",VLOOKUP(AQ43,シフト記号表!$C$5:$Y$46,23,FALSE))</f>
        <v/>
      </c>
      <c r="AR45" s="108" t="str">
        <f>IF(AR43="","",VLOOKUP(AR43,シフト記号表!$C$5:$Y$46,23,FALSE))</f>
        <v/>
      </c>
      <c r="AS45" s="108" t="str">
        <f>IF(AS43="","",VLOOKUP(AS43,シフト記号表!$C$5:$Y$46,23,FALSE))</f>
        <v/>
      </c>
      <c r="AT45" s="108" t="str">
        <f>IF(AT43="","",VLOOKUP(AT43,シフト記号表!$C$5:$Y$46,23,FALSE))</f>
        <v/>
      </c>
      <c r="AU45" s="109" t="str">
        <f>IF(AU43="","",VLOOKUP(AU43,シフト記号表!$C$5:$Y$46,23,FALSE))</f>
        <v/>
      </c>
      <c r="AV45" s="107" t="str">
        <f>IF(AV43="","",VLOOKUP(AV43,シフト記号表!$C$5:$Y$46,23,FALSE))</f>
        <v/>
      </c>
      <c r="AW45" s="108" t="str">
        <f>IF(AW43="","",VLOOKUP(AW43,シフト記号表!$C$5:$Y$46,23,FALSE))</f>
        <v/>
      </c>
      <c r="AX45" s="108" t="str">
        <f>IF(AX43="","",VLOOKUP(AX43,シフト記号表!$C$5:$Y$46,23,FALSE))</f>
        <v/>
      </c>
      <c r="AY45" s="108" t="str">
        <f>IF(AY43="","",VLOOKUP(AY43,シフト記号表!$C$5:$Y$46,23,FALSE))</f>
        <v/>
      </c>
      <c r="AZ45" s="108" t="str">
        <f>IF(AZ43="","",VLOOKUP(AZ43,シフト記号表!$C$5:$Y$46,23,FALSE))</f>
        <v/>
      </c>
      <c r="BA45" s="108" t="str">
        <f>IF(BA43="","",VLOOKUP(BA43,シフト記号表!$C$5:$Y$46,23,FALSE))</f>
        <v/>
      </c>
      <c r="BB45" s="109" t="str">
        <f>IF(BB43="","",VLOOKUP(BB43,シフト記号表!$C$5:$Y$46,23,FALSE))</f>
        <v/>
      </c>
      <c r="BC45" s="107" t="str">
        <f>IF(BC43="","",VLOOKUP(BC43,シフト記号表!$C$5:$Y$46,23,FALSE))</f>
        <v/>
      </c>
      <c r="BD45" s="108" t="str">
        <f>IF(BD43="","",VLOOKUP(BD43,シフト記号表!$C$5:$Y$46,23,FALSE))</f>
        <v/>
      </c>
      <c r="BE45" s="108" t="str">
        <f>IF(BE43="","",VLOOKUP(BE43,シフト記号表!$C$5:$Y$46,23,FALSE))</f>
        <v/>
      </c>
      <c r="BF45" s="261">
        <f>IF($BI$3="計画",SUM(AA45:BB45),IF($BI$3="実績",SUM(AA45:BE45),""))</f>
        <v>0</v>
      </c>
      <c r="BG45" s="262"/>
      <c r="BH45" s="282">
        <f>IF($BI$3="計画",BF45/4,IF($BI$3="実績",(BF45/($BI$7/7)),""))</f>
        <v>0</v>
      </c>
      <c r="BI45" s="283"/>
      <c r="BJ45" s="241"/>
      <c r="BK45" s="242"/>
      <c r="BL45" s="242"/>
      <c r="BM45" s="242"/>
      <c r="BN45" s="243"/>
    </row>
    <row r="46" spans="2:66" ht="20.25" customHeight="1" x14ac:dyDescent="0.4">
      <c r="B46" s="111"/>
      <c r="C46" s="408"/>
      <c r="D46" s="411"/>
      <c r="E46" s="412"/>
      <c r="F46" s="413"/>
      <c r="G46" s="244"/>
      <c r="H46" s="245"/>
      <c r="I46" s="94"/>
      <c r="J46" s="90"/>
      <c r="K46" s="94"/>
      <c r="L46" s="90"/>
      <c r="M46" s="270"/>
      <c r="N46" s="271"/>
      <c r="O46" s="248"/>
      <c r="P46" s="249"/>
      <c r="Q46" s="249"/>
      <c r="R46" s="245"/>
      <c r="S46" s="272"/>
      <c r="T46" s="236"/>
      <c r="U46" s="273"/>
      <c r="V46" s="114" t="s">
        <v>18</v>
      </c>
      <c r="W46" s="122"/>
      <c r="X46" s="122"/>
      <c r="Y46" s="123"/>
      <c r="Z46" s="128"/>
      <c r="AA46" s="118"/>
      <c r="AB46" s="119"/>
      <c r="AC46" s="119"/>
      <c r="AD46" s="119"/>
      <c r="AE46" s="119"/>
      <c r="AF46" s="119"/>
      <c r="AG46" s="120"/>
      <c r="AH46" s="118"/>
      <c r="AI46" s="119"/>
      <c r="AJ46" s="119"/>
      <c r="AK46" s="119"/>
      <c r="AL46" s="119"/>
      <c r="AM46" s="119"/>
      <c r="AN46" s="120"/>
      <c r="AO46" s="118"/>
      <c r="AP46" s="119"/>
      <c r="AQ46" s="119"/>
      <c r="AR46" s="119"/>
      <c r="AS46" s="119"/>
      <c r="AT46" s="119"/>
      <c r="AU46" s="120"/>
      <c r="AV46" s="118"/>
      <c r="AW46" s="119"/>
      <c r="AX46" s="119"/>
      <c r="AY46" s="119"/>
      <c r="AZ46" s="119"/>
      <c r="BA46" s="119"/>
      <c r="BB46" s="120"/>
      <c r="BC46" s="118"/>
      <c r="BD46" s="119"/>
      <c r="BE46" s="121"/>
      <c r="BF46" s="278"/>
      <c r="BG46" s="279"/>
      <c r="BH46" s="280"/>
      <c r="BI46" s="281"/>
      <c r="BJ46" s="235"/>
      <c r="BK46" s="236"/>
      <c r="BL46" s="236"/>
      <c r="BM46" s="236"/>
      <c r="BN46" s="237"/>
    </row>
    <row r="47" spans="2:66" ht="20.25" customHeight="1" x14ac:dyDescent="0.4">
      <c r="B47" s="93">
        <f>B44+1</f>
        <v>10</v>
      </c>
      <c r="C47" s="409"/>
      <c r="D47" s="414"/>
      <c r="E47" s="412"/>
      <c r="F47" s="413"/>
      <c r="G47" s="244"/>
      <c r="H47" s="245"/>
      <c r="I47" s="94"/>
      <c r="J47" s="90"/>
      <c r="K47" s="94"/>
      <c r="L47" s="90"/>
      <c r="M47" s="246"/>
      <c r="N47" s="247"/>
      <c r="O47" s="248"/>
      <c r="P47" s="249"/>
      <c r="Q47" s="249"/>
      <c r="R47" s="245"/>
      <c r="S47" s="274"/>
      <c r="T47" s="239"/>
      <c r="U47" s="275"/>
      <c r="V47" s="95" t="s">
        <v>83</v>
      </c>
      <c r="W47" s="96"/>
      <c r="X47" s="96"/>
      <c r="Y47" s="97"/>
      <c r="Z47" s="98"/>
      <c r="AA47" s="99" t="str">
        <f>IF(AA46="","",VLOOKUP(AA46,シフト記号表!$C$5:$W$46,21,FALSE))</f>
        <v/>
      </c>
      <c r="AB47" s="100" t="str">
        <f>IF(AB46="","",VLOOKUP(AB46,シフト記号表!$C$5:$W$46,21,FALSE))</f>
        <v/>
      </c>
      <c r="AC47" s="100" t="str">
        <f>IF(AC46="","",VLOOKUP(AC46,シフト記号表!$C$5:$W$46,21,FALSE))</f>
        <v/>
      </c>
      <c r="AD47" s="100" t="str">
        <f>IF(AD46="","",VLOOKUP(AD46,シフト記号表!$C$5:$W$46,21,FALSE))</f>
        <v/>
      </c>
      <c r="AE47" s="100" t="str">
        <f>IF(AE46="","",VLOOKUP(AE46,シフト記号表!$C$5:$W$46,21,FALSE))</f>
        <v/>
      </c>
      <c r="AF47" s="100" t="str">
        <f>IF(AF46="","",VLOOKUP(AF46,シフト記号表!$C$5:$W$46,21,FALSE))</f>
        <v/>
      </c>
      <c r="AG47" s="101" t="str">
        <f>IF(AG46="","",VLOOKUP(AG46,シフト記号表!$C$5:$W$46,21,FALSE))</f>
        <v/>
      </c>
      <c r="AH47" s="99" t="str">
        <f>IF(AH46="","",VLOOKUP(AH46,シフト記号表!$C$5:$W$46,21,FALSE))</f>
        <v/>
      </c>
      <c r="AI47" s="100" t="str">
        <f>IF(AI46="","",VLOOKUP(AI46,シフト記号表!$C$5:$W$46,21,FALSE))</f>
        <v/>
      </c>
      <c r="AJ47" s="100" t="str">
        <f>IF(AJ46="","",VLOOKUP(AJ46,シフト記号表!$C$5:$W$46,21,FALSE))</f>
        <v/>
      </c>
      <c r="AK47" s="100" t="str">
        <f>IF(AK46="","",VLOOKUP(AK46,シフト記号表!$C$5:$W$46,21,FALSE))</f>
        <v/>
      </c>
      <c r="AL47" s="100" t="str">
        <f>IF(AL46="","",VLOOKUP(AL46,シフト記号表!$C$5:$W$46,21,FALSE))</f>
        <v/>
      </c>
      <c r="AM47" s="100" t="str">
        <f>IF(AM46="","",VLOOKUP(AM46,シフト記号表!$C$5:$W$46,21,FALSE))</f>
        <v/>
      </c>
      <c r="AN47" s="101" t="str">
        <f>IF(AN46="","",VLOOKUP(AN46,シフト記号表!$C$5:$W$46,21,FALSE))</f>
        <v/>
      </c>
      <c r="AO47" s="99" t="str">
        <f>IF(AO46="","",VLOOKUP(AO46,シフト記号表!$C$5:$W$46,21,FALSE))</f>
        <v/>
      </c>
      <c r="AP47" s="100" t="str">
        <f>IF(AP46="","",VLOOKUP(AP46,シフト記号表!$C$5:$W$46,21,FALSE))</f>
        <v/>
      </c>
      <c r="AQ47" s="100" t="str">
        <f>IF(AQ46="","",VLOOKUP(AQ46,シフト記号表!$C$5:$W$46,21,FALSE))</f>
        <v/>
      </c>
      <c r="AR47" s="100" t="str">
        <f>IF(AR46="","",VLOOKUP(AR46,シフト記号表!$C$5:$W$46,21,FALSE))</f>
        <v/>
      </c>
      <c r="AS47" s="100" t="str">
        <f>IF(AS46="","",VLOOKUP(AS46,シフト記号表!$C$5:$W$46,21,FALSE))</f>
        <v/>
      </c>
      <c r="AT47" s="100" t="str">
        <f>IF(AT46="","",VLOOKUP(AT46,シフト記号表!$C$5:$W$46,21,FALSE))</f>
        <v/>
      </c>
      <c r="AU47" s="101" t="str">
        <f>IF(AU46="","",VLOOKUP(AU46,シフト記号表!$C$5:$W$46,21,FALSE))</f>
        <v/>
      </c>
      <c r="AV47" s="99" t="str">
        <f>IF(AV46="","",VLOOKUP(AV46,シフト記号表!$C$5:$W$46,21,FALSE))</f>
        <v/>
      </c>
      <c r="AW47" s="100" t="str">
        <f>IF(AW46="","",VLOOKUP(AW46,シフト記号表!$C$5:$W$46,21,FALSE))</f>
        <v/>
      </c>
      <c r="AX47" s="100" t="str">
        <f>IF(AX46="","",VLOOKUP(AX46,シフト記号表!$C$5:$W$46,21,FALSE))</f>
        <v/>
      </c>
      <c r="AY47" s="100" t="str">
        <f>IF(AY46="","",VLOOKUP(AY46,シフト記号表!$C$5:$W$46,21,FALSE))</f>
        <v/>
      </c>
      <c r="AZ47" s="100" t="str">
        <f>IF(AZ46="","",VLOOKUP(AZ46,シフト記号表!$C$5:$W$46,21,FALSE))</f>
        <v/>
      </c>
      <c r="BA47" s="100" t="str">
        <f>IF(BA46="","",VLOOKUP(BA46,シフト記号表!$C$5:$W$46,21,FALSE))</f>
        <v/>
      </c>
      <c r="BB47" s="101" t="str">
        <f>IF(BB46="","",VLOOKUP(BB46,シフト記号表!$C$5:$W$46,21,FALSE))</f>
        <v/>
      </c>
      <c r="BC47" s="99" t="str">
        <f>IF(BC46="","",VLOOKUP(BC46,シフト記号表!$C$5:$W$46,21,FALSE))</f>
        <v/>
      </c>
      <c r="BD47" s="100" t="str">
        <f>IF(BD46="","",VLOOKUP(BD46,シフト記号表!$C$5:$W$46,21,FALSE))</f>
        <v/>
      </c>
      <c r="BE47" s="100" t="str">
        <f>IF(BE46="","",VLOOKUP(BE46,シフト記号表!$C$5:$W$46,21,FALSE))</f>
        <v/>
      </c>
      <c r="BF47" s="250">
        <f>IF($BI$3="計画",SUM(AA47:BB47),IF($BI$3="実績",SUM(AA47:BE47),""))</f>
        <v>0</v>
      </c>
      <c r="BG47" s="251"/>
      <c r="BH47" s="252">
        <f>IF($BI$3="計画",BF47/4,IF($BI$3="実績",(BF47/($BI$7/7)),""))</f>
        <v>0</v>
      </c>
      <c r="BI47" s="253"/>
      <c r="BJ47" s="238"/>
      <c r="BK47" s="239"/>
      <c r="BL47" s="239"/>
      <c r="BM47" s="239"/>
      <c r="BN47" s="240"/>
    </row>
    <row r="48" spans="2:66" ht="20.25" customHeight="1" x14ac:dyDescent="0.4">
      <c r="B48" s="102"/>
      <c r="C48" s="409"/>
      <c r="D48" s="414"/>
      <c r="E48" s="412"/>
      <c r="F48" s="413"/>
      <c r="G48" s="254"/>
      <c r="H48" s="255"/>
      <c r="I48" s="263">
        <f>G47</f>
        <v>0</v>
      </c>
      <c r="J48" s="255"/>
      <c r="K48" s="263">
        <f>M47</f>
        <v>0</v>
      </c>
      <c r="L48" s="255"/>
      <c r="M48" s="256"/>
      <c r="N48" s="257"/>
      <c r="O48" s="258"/>
      <c r="P48" s="259"/>
      <c r="Q48" s="259"/>
      <c r="R48" s="260"/>
      <c r="S48" s="276"/>
      <c r="T48" s="242"/>
      <c r="U48" s="277"/>
      <c r="V48" s="103" t="s">
        <v>127</v>
      </c>
      <c r="W48" s="129"/>
      <c r="X48" s="129"/>
      <c r="Y48" s="130"/>
      <c r="Z48" s="131"/>
      <c r="AA48" s="107" t="str">
        <f>IF(AA46="","",VLOOKUP(AA46,シフト記号表!$C$5:$Y$46,23,FALSE))</f>
        <v/>
      </c>
      <c r="AB48" s="108" t="str">
        <f>IF(AB46="","",VLOOKUP(AB46,シフト記号表!$C$5:$Y$46,23,FALSE))</f>
        <v/>
      </c>
      <c r="AC48" s="108" t="str">
        <f>IF(AC46="","",VLOOKUP(AC46,シフト記号表!$C$5:$Y$46,23,FALSE))</f>
        <v/>
      </c>
      <c r="AD48" s="108" t="str">
        <f>IF(AD46="","",VLOOKUP(AD46,シフト記号表!$C$5:$Y$46,23,FALSE))</f>
        <v/>
      </c>
      <c r="AE48" s="108" t="str">
        <f>IF(AE46="","",VLOOKUP(AE46,シフト記号表!$C$5:$Y$46,23,FALSE))</f>
        <v/>
      </c>
      <c r="AF48" s="108" t="str">
        <f>IF(AF46="","",VLOOKUP(AF46,シフト記号表!$C$5:$Y$46,23,FALSE))</f>
        <v/>
      </c>
      <c r="AG48" s="109" t="str">
        <f>IF(AG46="","",VLOOKUP(AG46,シフト記号表!$C$5:$Y$46,23,FALSE))</f>
        <v/>
      </c>
      <c r="AH48" s="107" t="str">
        <f>IF(AH46="","",VLOOKUP(AH46,シフト記号表!$C$5:$Y$46,23,FALSE))</f>
        <v/>
      </c>
      <c r="AI48" s="108" t="str">
        <f>IF(AI46="","",VLOOKUP(AI46,シフト記号表!$C$5:$Y$46,23,FALSE))</f>
        <v/>
      </c>
      <c r="AJ48" s="108" t="str">
        <f>IF(AJ46="","",VLOOKUP(AJ46,シフト記号表!$C$5:$Y$46,23,FALSE))</f>
        <v/>
      </c>
      <c r="AK48" s="108" t="str">
        <f>IF(AK46="","",VLOOKUP(AK46,シフト記号表!$C$5:$Y$46,23,FALSE))</f>
        <v/>
      </c>
      <c r="AL48" s="108" t="str">
        <f>IF(AL46="","",VLOOKUP(AL46,シフト記号表!$C$5:$Y$46,23,FALSE))</f>
        <v/>
      </c>
      <c r="AM48" s="108" t="str">
        <f>IF(AM46="","",VLOOKUP(AM46,シフト記号表!$C$5:$Y$46,23,FALSE))</f>
        <v/>
      </c>
      <c r="AN48" s="109" t="str">
        <f>IF(AN46="","",VLOOKUP(AN46,シフト記号表!$C$5:$Y$46,23,FALSE))</f>
        <v/>
      </c>
      <c r="AO48" s="107" t="str">
        <f>IF(AO46="","",VLOOKUP(AO46,シフト記号表!$C$5:$Y$46,23,FALSE))</f>
        <v/>
      </c>
      <c r="AP48" s="108" t="str">
        <f>IF(AP46="","",VLOOKUP(AP46,シフト記号表!$C$5:$Y$46,23,FALSE))</f>
        <v/>
      </c>
      <c r="AQ48" s="108" t="str">
        <f>IF(AQ46="","",VLOOKUP(AQ46,シフト記号表!$C$5:$Y$46,23,FALSE))</f>
        <v/>
      </c>
      <c r="AR48" s="108" t="str">
        <f>IF(AR46="","",VLOOKUP(AR46,シフト記号表!$C$5:$Y$46,23,FALSE))</f>
        <v/>
      </c>
      <c r="AS48" s="108" t="str">
        <f>IF(AS46="","",VLOOKUP(AS46,シフト記号表!$C$5:$Y$46,23,FALSE))</f>
        <v/>
      </c>
      <c r="AT48" s="108" t="str">
        <f>IF(AT46="","",VLOOKUP(AT46,シフト記号表!$C$5:$Y$46,23,FALSE))</f>
        <v/>
      </c>
      <c r="AU48" s="109" t="str">
        <f>IF(AU46="","",VLOOKUP(AU46,シフト記号表!$C$5:$Y$46,23,FALSE))</f>
        <v/>
      </c>
      <c r="AV48" s="107" t="str">
        <f>IF(AV46="","",VLOOKUP(AV46,シフト記号表!$C$5:$Y$46,23,FALSE))</f>
        <v/>
      </c>
      <c r="AW48" s="108" t="str">
        <f>IF(AW46="","",VLOOKUP(AW46,シフト記号表!$C$5:$Y$46,23,FALSE))</f>
        <v/>
      </c>
      <c r="AX48" s="108" t="str">
        <f>IF(AX46="","",VLOOKUP(AX46,シフト記号表!$C$5:$Y$46,23,FALSE))</f>
        <v/>
      </c>
      <c r="AY48" s="108" t="str">
        <f>IF(AY46="","",VLOOKUP(AY46,シフト記号表!$C$5:$Y$46,23,FALSE))</f>
        <v/>
      </c>
      <c r="AZ48" s="108" t="str">
        <f>IF(AZ46="","",VLOOKUP(AZ46,シフト記号表!$C$5:$Y$46,23,FALSE))</f>
        <v/>
      </c>
      <c r="BA48" s="108" t="str">
        <f>IF(BA46="","",VLOOKUP(BA46,シフト記号表!$C$5:$Y$46,23,FALSE))</f>
        <v/>
      </c>
      <c r="BB48" s="109" t="str">
        <f>IF(BB46="","",VLOOKUP(BB46,シフト記号表!$C$5:$Y$46,23,FALSE))</f>
        <v/>
      </c>
      <c r="BC48" s="107" t="str">
        <f>IF(BC46="","",VLOOKUP(BC46,シフト記号表!$C$5:$Y$46,23,FALSE))</f>
        <v/>
      </c>
      <c r="BD48" s="108" t="str">
        <f>IF(BD46="","",VLOOKUP(BD46,シフト記号表!$C$5:$Y$46,23,FALSE))</f>
        <v/>
      </c>
      <c r="BE48" s="108" t="str">
        <f>IF(BE46="","",VLOOKUP(BE46,シフト記号表!$C$5:$Y$46,23,FALSE))</f>
        <v/>
      </c>
      <c r="BF48" s="261">
        <f>IF($BI$3="計画",SUM(AA48:BB48),IF($BI$3="実績",SUM(AA48:BE48),""))</f>
        <v>0</v>
      </c>
      <c r="BG48" s="262"/>
      <c r="BH48" s="282">
        <f>IF($BI$3="計画",BF48/4,IF($BI$3="実績",(BF48/($BI$7/7)),""))</f>
        <v>0</v>
      </c>
      <c r="BI48" s="283"/>
      <c r="BJ48" s="241"/>
      <c r="BK48" s="242"/>
      <c r="BL48" s="242"/>
      <c r="BM48" s="242"/>
      <c r="BN48" s="243"/>
    </row>
    <row r="49" spans="2:66" ht="20.25" customHeight="1" x14ac:dyDescent="0.4">
      <c r="B49" s="111"/>
      <c r="C49" s="408"/>
      <c r="D49" s="411"/>
      <c r="E49" s="412"/>
      <c r="F49" s="413"/>
      <c r="G49" s="244"/>
      <c r="H49" s="245"/>
      <c r="I49" s="94"/>
      <c r="J49" s="90"/>
      <c r="K49" s="94"/>
      <c r="L49" s="90"/>
      <c r="M49" s="270"/>
      <c r="N49" s="271"/>
      <c r="O49" s="248"/>
      <c r="P49" s="249"/>
      <c r="Q49" s="249"/>
      <c r="R49" s="245"/>
      <c r="S49" s="272"/>
      <c r="T49" s="236"/>
      <c r="U49" s="273"/>
      <c r="V49" s="114" t="s">
        <v>18</v>
      </c>
      <c r="W49" s="122"/>
      <c r="X49" s="122"/>
      <c r="Y49" s="123"/>
      <c r="Z49" s="128"/>
      <c r="AA49" s="118"/>
      <c r="AB49" s="119"/>
      <c r="AC49" s="119"/>
      <c r="AD49" s="119"/>
      <c r="AE49" s="119"/>
      <c r="AF49" s="119"/>
      <c r="AG49" s="120"/>
      <c r="AH49" s="118"/>
      <c r="AI49" s="119"/>
      <c r="AJ49" s="119"/>
      <c r="AK49" s="119"/>
      <c r="AL49" s="119"/>
      <c r="AM49" s="119"/>
      <c r="AN49" s="120"/>
      <c r="AO49" s="118"/>
      <c r="AP49" s="119"/>
      <c r="AQ49" s="119"/>
      <c r="AR49" s="119"/>
      <c r="AS49" s="119"/>
      <c r="AT49" s="119"/>
      <c r="AU49" s="120"/>
      <c r="AV49" s="118"/>
      <c r="AW49" s="119"/>
      <c r="AX49" s="119"/>
      <c r="AY49" s="119"/>
      <c r="AZ49" s="119"/>
      <c r="BA49" s="119"/>
      <c r="BB49" s="120"/>
      <c r="BC49" s="118"/>
      <c r="BD49" s="119"/>
      <c r="BE49" s="121"/>
      <c r="BF49" s="278"/>
      <c r="BG49" s="279"/>
      <c r="BH49" s="280"/>
      <c r="BI49" s="281"/>
      <c r="BJ49" s="235"/>
      <c r="BK49" s="236"/>
      <c r="BL49" s="236"/>
      <c r="BM49" s="236"/>
      <c r="BN49" s="237"/>
    </row>
    <row r="50" spans="2:66" ht="20.25" customHeight="1" x14ac:dyDescent="0.4">
      <c r="B50" s="93">
        <f>B47+1</f>
        <v>11</v>
      </c>
      <c r="C50" s="409"/>
      <c r="D50" s="414"/>
      <c r="E50" s="412"/>
      <c r="F50" s="413"/>
      <c r="G50" s="244"/>
      <c r="H50" s="245"/>
      <c r="I50" s="94"/>
      <c r="J50" s="90"/>
      <c r="K50" s="94"/>
      <c r="L50" s="90"/>
      <c r="M50" s="246"/>
      <c r="N50" s="247"/>
      <c r="O50" s="248"/>
      <c r="P50" s="249"/>
      <c r="Q50" s="249"/>
      <c r="R50" s="245"/>
      <c r="S50" s="274"/>
      <c r="T50" s="239"/>
      <c r="U50" s="275"/>
      <c r="V50" s="95" t="s">
        <v>83</v>
      </c>
      <c r="W50" s="96"/>
      <c r="X50" s="96"/>
      <c r="Y50" s="97"/>
      <c r="Z50" s="98"/>
      <c r="AA50" s="99" t="str">
        <f>IF(AA49="","",VLOOKUP(AA49,シフト記号表!$C$5:$W$46,21,FALSE))</f>
        <v/>
      </c>
      <c r="AB50" s="100" t="str">
        <f>IF(AB49="","",VLOOKUP(AB49,シフト記号表!$C$5:$W$46,21,FALSE))</f>
        <v/>
      </c>
      <c r="AC50" s="100" t="str">
        <f>IF(AC49="","",VLOOKUP(AC49,シフト記号表!$C$5:$W$46,21,FALSE))</f>
        <v/>
      </c>
      <c r="AD50" s="100" t="str">
        <f>IF(AD49="","",VLOOKUP(AD49,シフト記号表!$C$5:$W$46,21,FALSE))</f>
        <v/>
      </c>
      <c r="AE50" s="100" t="str">
        <f>IF(AE49="","",VLOOKUP(AE49,シフト記号表!$C$5:$W$46,21,FALSE))</f>
        <v/>
      </c>
      <c r="AF50" s="100" t="str">
        <f>IF(AF49="","",VLOOKUP(AF49,シフト記号表!$C$5:$W$46,21,FALSE))</f>
        <v/>
      </c>
      <c r="AG50" s="101" t="str">
        <f>IF(AG49="","",VLOOKUP(AG49,シフト記号表!$C$5:$W$46,21,FALSE))</f>
        <v/>
      </c>
      <c r="AH50" s="99" t="str">
        <f>IF(AH49="","",VLOOKUP(AH49,シフト記号表!$C$5:$W$46,21,FALSE))</f>
        <v/>
      </c>
      <c r="AI50" s="100" t="str">
        <f>IF(AI49="","",VLOOKUP(AI49,シフト記号表!$C$5:$W$46,21,FALSE))</f>
        <v/>
      </c>
      <c r="AJ50" s="100" t="str">
        <f>IF(AJ49="","",VLOOKUP(AJ49,シフト記号表!$C$5:$W$46,21,FALSE))</f>
        <v/>
      </c>
      <c r="AK50" s="100" t="str">
        <f>IF(AK49="","",VLOOKUP(AK49,シフト記号表!$C$5:$W$46,21,FALSE))</f>
        <v/>
      </c>
      <c r="AL50" s="100" t="str">
        <f>IF(AL49="","",VLOOKUP(AL49,シフト記号表!$C$5:$W$46,21,FALSE))</f>
        <v/>
      </c>
      <c r="AM50" s="100" t="str">
        <f>IF(AM49="","",VLOOKUP(AM49,シフト記号表!$C$5:$W$46,21,FALSE))</f>
        <v/>
      </c>
      <c r="AN50" s="101" t="str">
        <f>IF(AN49="","",VLOOKUP(AN49,シフト記号表!$C$5:$W$46,21,FALSE))</f>
        <v/>
      </c>
      <c r="AO50" s="99" t="str">
        <f>IF(AO49="","",VLOOKUP(AO49,シフト記号表!$C$5:$W$46,21,FALSE))</f>
        <v/>
      </c>
      <c r="AP50" s="100" t="str">
        <f>IF(AP49="","",VLOOKUP(AP49,シフト記号表!$C$5:$W$46,21,FALSE))</f>
        <v/>
      </c>
      <c r="AQ50" s="100" t="str">
        <f>IF(AQ49="","",VLOOKUP(AQ49,シフト記号表!$C$5:$W$46,21,FALSE))</f>
        <v/>
      </c>
      <c r="AR50" s="100" t="str">
        <f>IF(AR49="","",VLOOKUP(AR49,シフト記号表!$C$5:$W$46,21,FALSE))</f>
        <v/>
      </c>
      <c r="AS50" s="100" t="str">
        <f>IF(AS49="","",VLOOKUP(AS49,シフト記号表!$C$5:$W$46,21,FALSE))</f>
        <v/>
      </c>
      <c r="AT50" s="100" t="str">
        <f>IF(AT49="","",VLOOKUP(AT49,シフト記号表!$C$5:$W$46,21,FALSE))</f>
        <v/>
      </c>
      <c r="AU50" s="101" t="str">
        <f>IF(AU49="","",VLOOKUP(AU49,シフト記号表!$C$5:$W$46,21,FALSE))</f>
        <v/>
      </c>
      <c r="AV50" s="99" t="str">
        <f>IF(AV49="","",VLOOKUP(AV49,シフト記号表!$C$5:$W$46,21,FALSE))</f>
        <v/>
      </c>
      <c r="AW50" s="100" t="str">
        <f>IF(AW49="","",VLOOKUP(AW49,シフト記号表!$C$5:$W$46,21,FALSE))</f>
        <v/>
      </c>
      <c r="AX50" s="100" t="str">
        <f>IF(AX49="","",VLOOKUP(AX49,シフト記号表!$C$5:$W$46,21,FALSE))</f>
        <v/>
      </c>
      <c r="AY50" s="100" t="str">
        <f>IF(AY49="","",VLOOKUP(AY49,シフト記号表!$C$5:$W$46,21,FALSE))</f>
        <v/>
      </c>
      <c r="AZ50" s="100" t="str">
        <f>IF(AZ49="","",VLOOKUP(AZ49,シフト記号表!$C$5:$W$46,21,FALSE))</f>
        <v/>
      </c>
      <c r="BA50" s="100" t="str">
        <f>IF(BA49="","",VLOOKUP(BA49,シフト記号表!$C$5:$W$46,21,FALSE))</f>
        <v/>
      </c>
      <c r="BB50" s="101" t="str">
        <f>IF(BB49="","",VLOOKUP(BB49,シフト記号表!$C$5:$W$46,21,FALSE))</f>
        <v/>
      </c>
      <c r="BC50" s="99" t="str">
        <f>IF(BC49="","",VLOOKUP(BC49,シフト記号表!$C$5:$W$46,21,FALSE))</f>
        <v/>
      </c>
      <c r="BD50" s="100" t="str">
        <f>IF(BD49="","",VLOOKUP(BD49,シフト記号表!$C$5:$W$46,21,FALSE))</f>
        <v/>
      </c>
      <c r="BE50" s="100" t="str">
        <f>IF(BE49="","",VLOOKUP(BE49,シフト記号表!$C$5:$W$46,21,FALSE))</f>
        <v/>
      </c>
      <c r="BF50" s="250">
        <f>IF($BI$3="計画",SUM(AA50:BB50),IF($BI$3="実績",SUM(AA50:BE50),""))</f>
        <v>0</v>
      </c>
      <c r="BG50" s="251"/>
      <c r="BH50" s="252">
        <f>IF($BI$3="計画",BF50/4,IF($BI$3="実績",(BF50/($BI$7/7)),""))</f>
        <v>0</v>
      </c>
      <c r="BI50" s="253"/>
      <c r="BJ50" s="238"/>
      <c r="BK50" s="239"/>
      <c r="BL50" s="239"/>
      <c r="BM50" s="239"/>
      <c r="BN50" s="240"/>
    </row>
    <row r="51" spans="2:66" ht="20.25" customHeight="1" x14ac:dyDescent="0.4">
      <c r="B51" s="102"/>
      <c r="C51" s="409"/>
      <c r="D51" s="414"/>
      <c r="E51" s="412"/>
      <c r="F51" s="413"/>
      <c r="G51" s="254"/>
      <c r="H51" s="255"/>
      <c r="I51" s="263">
        <f>G50</f>
        <v>0</v>
      </c>
      <c r="J51" s="255"/>
      <c r="K51" s="263">
        <f>M50</f>
        <v>0</v>
      </c>
      <c r="L51" s="255"/>
      <c r="M51" s="256"/>
      <c r="N51" s="257"/>
      <c r="O51" s="258"/>
      <c r="P51" s="259"/>
      <c r="Q51" s="259"/>
      <c r="R51" s="260"/>
      <c r="S51" s="276"/>
      <c r="T51" s="242"/>
      <c r="U51" s="277"/>
      <c r="V51" s="103" t="s">
        <v>127</v>
      </c>
      <c r="W51" s="129"/>
      <c r="X51" s="129"/>
      <c r="Y51" s="130"/>
      <c r="Z51" s="131"/>
      <c r="AA51" s="107" t="str">
        <f>IF(AA49="","",VLOOKUP(AA49,シフト記号表!$C$5:$Y$46,23,FALSE))</f>
        <v/>
      </c>
      <c r="AB51" s="108" t="str">
        <f>IF(AB49="","",VLOOKUP(AB49,シフト記号表!$C$5:$Y$46,23,FALSE))</f>
        <v/>
      </c>
      <c r="AC51" s="108" t="str">
        <f>IF(AC49="","",VLOOKUP(AC49,シフト記号表!$C$5:$Y$46,23,FALSE))</f>
        <v/>
      </c>
      <c r="AD51" s="108" t="str">
        <f>IF(AD49="","",VLOOKUP(AD49,シフト記号表!$C$5:$Y$46,23,FALSE))</f>
        <v/>
      </c>
      <c r="AE51" s="108" t="str">
        <f>IF(AE49="","",VLOOKUP(AE49,シフト記号表!$C$5:$Y$46,23,FALSE))</f>
        <v/>
      </c>
      <c r="AF51" s="108" t="str">
        <f>IF(AF49="","",VLOOKUP(AF49,シフト記号表!$C$5:$Y$46,23,FALSE))</f>
        <v/>
      </c>
      <c r="AG51" s="109" t="str">
        <f>IF(AG49="","",VLOOKUP(AG49,シフト記号表!$C$5:$Y$46,23,FALSE))</f>
        <v/>
      </c>
      <c r="AH51" s="107" t="str">
        <f>IF(AH49="","",VLOOKUP(AH49,シフト記号表!$C$5:$Y$46,23,FALSE))</f>
        <v/>
      </c>
      <c r="AI51" s="108" t="str">
        <f>IF(AI49="","",VLOOKUP(AI49,シフト記号表!$C$5:$Y$46,23,FALSE))</f>
        <v/>
      </c>
      <c r="AJ51" s="108" t="str">
        <f>IF(AJ49="","",VLOOKUP(AJ49,シフト記号表!$C$5:$Y$46,23,FALSE))</f>
        <v/>
      </c>
      <c r="AK51" s="108" t="str">
        <f>IF(AK49="","",VLOOKUP(AK49,シフト記号表!$C$5:$Y$46,23,FALSE))</f>
        <v/>
      </c>
      <c r="AL51" s="108" t="str">
        <f>IF(AL49="","",VLOOKUP(AL49,シフト記号表!$C$5:$Y$46,23,FALSE))</f>
        <v/>
      </c>
      <c r="AM51" s="108" t="str">
        <f>IF(AM49="","",VLOOKUP(AM49,シフト記号表!$C$5:$Y$46,23,FALSE))</f>
        <v/>
      </c>
      <c r="AN51" s="109" t="str">
        <f>IF(AN49="","",VLOOKUP(AN49,シフト記号表!$C$5:$Y$46,23,FALSE))</f>
        <v/>
      </c>
      <c r="AO51" s="107" t="str">
        <f>IF(AO49="","",VLOOKUP(AO49,シフト記号表!$C$5:$Y$46,23,FALSE))</f>
        <v/>
      </c>
      <c r="AP51" s="108" t="str">
        <f>IF(AP49="","",VLOOKUP(AP49,シフト記号表!$C$5:$Y$46,23,FALSE))</f>
        <v/>
      </c>
      <c r="AQ51" s="108" t="str">
        <f>IF(AQ49="","",VLOOKUP(AQ49,シフト記号表!$C$5:$Y$46,23,FALSE))</f>
        <v/>
      </c>
      <c r="AR51" s="108" t="str">
        <f>IF(AR49="","",VLOOKUP(AR49,シフト記号表!$C$5:$Y$46,23,FALSE))</f>
        <v/>
      </c>
      <c r="AS51" s="108" t="str">
        <f>IF(AS49="","",VLOOKUP(AS49,シフト記号表!$C$5:$Y$46,23,FALSE))</f>
        <v/>
      </c>
      <c r="AT51" s="108" t="str">
        <f>IF(AT49="","",VLOOKUP(AT49,シフト記号表!$C$5:$Y$46,23,FALSE))</f>
        <v/>
      </c>
      <c r="AU51" s="109" t="str">
        <f>IF(AU49="","",VLOOKUP(AU49,シフト記号表!$C$5:$Y$46,23,FALSE))</f>
        <v/>
      </c>
      <c r="AV51" s="107" t="str">
        <f>IF(AV49="","",VLOOKUP(AV49,シフト記号表!$C$5:$Y$46,23,FALSE))</f>
        <v/>
      </c>
      <c r="AW51" s="108" t="str">
        <f>IF(AW49="","",VLOOKUP(AW49,シフト記号表!$C$5:$Y$46,23,FALSE))</f>
        <v/>
      </c>
      <c r="AX51" s="108" t="str">
        <f>IF(AX49="","",VLOOKUP(AX49,シフト記号表!$C$5:$Y$46,23,FALSE))</f>
        <v/>
      </c>
      <c r="AY51" s="108" t="str">
        <f>IF(AY49="","",VLOOKUP(AY49,シフト記号表!$C$5:$Y$46,23,FALSE))</f>
        <v/>
      </c>
      <c r="AZ51" s="108" t="str">
        <f>IF(AZ49="","",VLOOKUP(AZ49,シフト記号表!$C$5:$Y$46,23,FALSE))</f>
        <v/>
      </c>
      <c r="BA51" s="108" t="str">
        <f>IF(BA49="","",VLOOKUP(BA49,シフト記号表!$C$5:$Y$46,23,FALSE))</f>
        <v/>
      </c>
      <c r="BB51" s="109" t="str">
        <f>IF(BB49="","",VLOOKUP(BB49,シフト記号表!$C$5:$Y$46,23,FALSE))</f>
        <v/>
      </c>
      <c r="BC51" s="107" t="str">
        <f>IF(BC49="","",VLOOKUP(BC49,シフト記号表!$C$5:$Y$46,23,FALSE))</f>
        <v/>
      </c>
      <c r="BD51" s="108" t="str">
        <f>IF(BD49="","",VLOOKUP(BD49,シフト記号表!$C$5:$Y$46,23,FALSE))</f>
        <v/>
      </c>
      <c r="BE51" s="108" t="str">
        <f>IF(BE49="","",VLOOKUP(BE49,シフト記号表!$C$5:$Y$46,23,FALSE))</f>
        <v/>
      </c>
      <c r="BF51" s="261">
        <f>IF($BI$3="計画",SUM(AA51:BB51),IF($BI$3="実績",SUM(AA51:BE51),""))</f>
        <v>0</v>
      </c>
      <c r="BG51" s="262"/>
      <c r="BH51" s="282">
        <f>IF($BI$3="計画",BF51/4,IF($BI$3="実績",(BF51/($BI$7/7)),""))</f>
        <v>0</v>
      </c>
      <c r="BI51" s="283"/>
      <c r="BJ51" s="241"/>
      <c r="BK51" s="242"/>
      <c r="BL51" s="242"/>
      <c r="BM51" s="242"/>
      <c r="BN51" s="243"/>
    </row>
    <row r="52" spans="2:66" ht="20.25" customHeight="1" x14ac:dyDescent="0.4">
      <c r="B52" s="111"/>
      <c r="C52" s="408"/>
      <c r="D52" s="411"/>
      <c r="E52" s="412"/>
      <c r="F52" s="413"/>
      <c r="G52" s="244"/>
      <c r="H52" s="245"/>
      <c r="I52" s="94"/>
      <c r="J52" s="90"/>
      <c r="K52" s="94"/>
      <c r="L52" s="90"/>
      <c r="M52" s="270"/>
      <c r="N52" s="271"/>
      <c r="O52" s="248"/>
      <c r="P52" s="249"/>
      <c r="Q52" s="249"/>
      <c r="R52" s="245"/>
      <c r="S52" s="272"/>
      <c r="T52" s="236"/>
      <c r="U52" s="273"/>
      <c r="V52" s="114" t="s">
        <v>18</v>
      </c>
      <c r="W52" s="122"/>
      <c r="X52" s="122"/>
      <c r="Y52" s="123"/>
      <c r="Z52" s="128"/>
      <c r="AA52" s="118"/>
      <c r="AB52" s="119"/>
      <c r="AC52" s="119"/>
      <c r="AD52" s="119"/>
      <c r="AE52" s="119"/>
      <c r="AF52" s="119"/>
      <c r="AG52" s="120"/>
      <c r="AH52" s="118"/>
      <c r="AI52" s="119"/>
      <c r="AJ52" s="119"/>
      <c r="AK52" s="119"/>
      <c r="AL52" s="119"/>
      <c r="AM52" s="119"/>
      <c r="AN52" s="120"/>
      <c r="AO52" s="118"/>
      <c r="AP52" s="119"/>
      <c r="AQ52" s="119"/>
      <c r="AR52" s="119"/>
      <c r="AS52" s="119"/>
      <c r="AT52" s="119"/>
      <c r="AU52" s="120"/>
      <c r="AV52" s="118"/>
      <c r="AW52" s="119"/>
      <c r="AX52" s="119"/>
      <c r="AY52" s="119"/>
      <c r="AZ52" s="119"/>
      <c r="BA52" s="119"/>
      <c r="BB52" s="120"/>
      <c r="BC52" s="118"/>
      <c r="BD52" s="119"/>
      <c r="BE52" s="121"/>
      <c r="BF52" s="278"/>
      <c r="BG52" s="279"/>
      <c r="BH52" s="280"/>
      <c r="BI52" s="281"/>
      <c r="BJ52" s="235"/>
      <c r="BK52" s="236"/>
      <c r="BL52" s="236"/>
      <c r="BM52" s="236"/>
      <c r="BN52" s="237"/>
    </row>
    <row r="53" spans="2:66" ht="20.25" customHeight="1" x14ac:dyDescent="0.4">
      <c r="B53" s="93">
        <f>B50+1</f>
        <v>12</v>
      </c>
      <c r="C53" s="409"/>
      <c r="D53" s="414"/>
      <c r="E53" s="412"/>
      <c r="F53" s="413"/>
      <c r="G53" s="244"/>
      <c r="H53" s="245"/>
      <c r="I53" s="94"/>
      <c r="J53" s="90"/>
      <c r="K53" s="94"/>
      <c r="L53" s="90"/>
      <c r="M53" s="246"/>
      <c r="N53" s="247"/>
      <c r="O53" s="248"/>
      <c r="P53" s="249"/>
      <c r="Q53" s="249"/>
      <c r="R53" s="245"/>
      <c r="S53" s="274"/>
      <c r="T53" s="239"/>
      <c r="U53" s="275"/>
      <c r="V53" s="95" t="s">
        <v>83</v>
      </c>
      <c r="W53" s="96"/>
      <c r="X53" s="96"/>
      <c r="Y53" s="97"/>
      <c r="Z53" s="98"/>
      <c r="AA53" s="99" t="str">
        <f>IF(AA52="","",VLOOKUP(AA52,シフト記号表!$C$5:$W$46,21,FALSE))</f>
        <v/>
      </c>
      <c r="AB53" s="100" t="str">
        <f>IF(AB52="","",VLOOKUP(AB52,シフト記号表!$C$5:$W$46,21,FALSE))</f>
        <v/>
      </c>
      <c r="AC53" s="100" t="str">
        <f>IF(AC52="","",VLOOKUP(AC52,シフト記号表!$C$5:$W$46,21,FALSE))</f>
        <v/>
      </c>
      <c r="AD53" s="100" t="str">
        <f>IF(AD52="","",VLOOKUP(AD52,シフト記号表!$C$5:$W$46,21,FALSE))</f>
        <v/>
      </c>
      <c r="AE53" s="100" t="str">
        <f>IF(AE52="","",VLOOKUP(AE52,シフト記号表!$C$5:$W$46,21,FALSE))</f>
        <v/>
      </c>
      <c r="AF53" s="100" t="str">
        <f>IF(AF52="","",VLOOKUP(AF52,シフト記号表!$C$5:$W$46,21,FALSE))</f>
        <v/>
      </c>
      <c r="AG53" s="101" t="str">
        <f>IF(AG52="","",VLOOKUP(AG52,シフト記号表!$C$5:$W$46,21,FALSE))</f>
        <v/>
      </c>
      <c r="AH53" s="99" t="str">
        <f>IF(AH52="","",VLOOKUP(AH52,シフト記号表!$C$5:$W$46,21,FALSE))</f>
        <v/>
      </c>
      <c r="AI53" s="100" t="str">
        <f>IF(AI52="","",VLOOKUP(AI52,シフト記号表!$C$5:$W$46,21,FALSE))</f>
        <v/>
      </c>
      <c r="AJ53" s="100" t="str">
        <f>IF(AJ52="","",VLOOKUP(AJ52,シフト記号表!$C$5:$W$46,21,FALSE))</f>
        <v/>
      </c>
      <c r="AK53" s="100" t="str">
        <f>IF(AK52="","",VLOOKUP(AK52,シフト記号表!$C$5:$W$46,21,FALSE))</f>
        <v/>
      </c>
      <c r="AL53" s="100" t="str">
        <f>IF(AL52="","",VLOOKUP(AL52,シフト記号表!$C$5:$W$46,21,FALSE))</f>
        <v/>
      </c>
      <c r="AM53" s="100" t="str">
        <f>IF(AM52="","",VLOOKUP(AM52,シフト記号表!$C$5:$W$46,21,FALSE))</f>
        <v/>
      </c>
      <c r="AN53" s="101" t="str">
        <f>IF(AN52="","",VLOOKUP(AN52,シフト記号表!$C$5:$W$46,21,FALSE))</f>
        <v/>
      </c>
      <c r="AO53" s="99" t="str">
        <f>IF(AO52="","",VLOOKUP(AO52,シフト記号表!$C$5:$W$46,21,FALSE))</f>
        <v/>
      </c>
      <c r="AP53" s="100" t="str">
        <f>IF(AP52="","",VLOOKUP(AP52,シフト記号表!$C$5:$W$46,21,FALSE))</f>
        <v/>
      </c>
      <c r="AQ53" s="100" t="str">
        <f>IF(AQ52="","",VLOOKUP(AQ52,シフト記号表!$C$5:$W$46,21,FALSE))</f>
        <v/>
      </c>
      <c r="AR53" s="100" t="str">
        <f>IF(AR52="","",VLOOKUP(AR52,シフト記号表!$C$5:$W$46,21,FALSE))</f>
        <v/>
      </c>
      <c r="AS53" s="100" t="str">
        <f>IF(AS52="","",VLOOKUP(AS52,シフト記号表!$C$5:$W$46,21,FALSE))</f>
        <v/>
      </c>
      <c r="AT53" s="100" t="str">
        <f>IF(AT52="","",VLOOKUP(AT52,シフト記号表!$C$5:$W$46,21,FALSE))</f>
        <v/>
      </c>
      <c r="AU53" s="101" t="str">
        <f>IF(AU52="","",VLOOKUP(AU52,シフト記号表!$C$5:$W$46,21,FALSE))</f>
        <v/>
      </c>
      <c r="AV53" s="99" t="str">
        <f>IF(AV52="","",VLOOKUP(AV52,シフト記号表!$C$5:$W$46,21,FALSE))</f>
        <v/>
      </c>
      <c r="AW53" s="100" t="str">
        <f>IF(AW52="","",VLOOKUP(AW52,シフト記号表!$C$5:$W$46,21,FALSE))</f>
        <v/>
      </c>
      <c r="AX53" s="100" t="str">
        <f>IF(AX52="","",VLOOKUP(AX52,シフト記号表!$C$5:$W$46,21,FALSE))</f>
        <v/>
      </c>
      <c r="AY53" s="100" t="str">
        <f>IF(AY52="","",VLOOKUP(AY52,シフト記号表!$C$5:$W$46,21,FALSE))</f>
        <v/>
      </c>
      <c r="AZ53" s="100" t="str">
        <f>IF(AZ52="","",VLOOKUP(AZ52,シフト記号表!$C$5:$W$46,21,FALSE))</f>
        <v/>
      </c>
      <c r="BA53" s="100" t="str">
        <f>IF(BA52="","",VLOOKUP(BA52,シフト記号表!$C$5:$W$46,21,FALSE))</f>
        <v/>
      </c>
      <c r="BB53" s="101" t="str">
        <f>IF(BB52="","",VLOOKUP(BB52,シフト記号表!$C$5:$W$46,21,FALSE))</f>
        <v/>
      </c>
      <c r="BC53" s="99" t="str">
        <f>IF(BC52="","",VLOOKUP(BC52,シフト記号表!$C$5:$W$46,21,FALSE))</f>
        <v/>
      </c>
      <c r="BD53" s="100" t="str">
        <f>IF(BD52="","",VLOOKUP(BD52,シフト記号表!$C$5:$W$46,21,FALSE))</f>
        <v/>
      </c>
      <c r="BE53" s="100" t="str">
        <f>IF(BE52="","",VLOOKUP(BE52,シフト記号表!$C$5:$W$46,21,FALSE))</f>
        <v/>
      </c>
      <c r="BF53" s="250">
        <f>IF($BI$3="計画",SUM(AA53:BB53),IF($BI$3="実績",SUM(AA53:BE53),""))</f>
        <v>0</v>
      </c>
      <c r="BG53" s="251"/>
      <c r="BH53" s="252">
        <f>IF($BI$3="計画",BF53/4,IF($BI$3="実績",(BF53/($BI$7/7)),""))</f>
        <v>0</v>
      </c>
      <c r="BI53" s="253"/>
      <c r="BJ53" s="238"/>
      <c r="BK53" s="239"/>
      <c r="BL53" s="239"/>
      <c r="BM53" s="239"/>
      <c r="BN53" s="240"/>
    </row>
    <row r="54" spans="2:66" ht="20.25" customHeight="1" x14ac:dyDescent="0.4">
      <c r="B54" s="102"/>
      <c r="C54" s="409"/>
      <c r="D54" s="414"/>
      <c r="E54" s="412"/>
      <c r="F54" s="413"/>
      <c r="G54" s="254"/>
      <c r="H54" s="255"/>
      <c r="I54" s="263">
        <f>G53</f>
        <v>0</v>
      </c>
      <c r="J54" s="255"/>
      <c r="K54" s="263">
        <f>M53</f>
        <v>0</v>
      </c>
      <c r="L54" s="255"/>
      <c r="M54" s="256"/>
      <c r="N54" s="257"/>
      <c r="O54" s="258"/>
      <c r="P54" s="259"/>
      <c r="Q54" s="259"/>
      <c r="R54" s="260"/>
      <c r="S54" s="276"/>
      <c r="T54" s="242"/>
      <c r="U54" s="277"/>
      <c r="V54" s="103" t="s">
        <v>127</v>
      </c>
      <c r="W54" s="129"/>
      <c r="X54" s="129"/>
      <c r="Y54" s="130"/>
      <c r="Z54" s="131"/>
      <c r="AA54" s="107" t="str">
        <f>IF(AA52="","",VLOOKUP(AA52,シフト記号表!$C$5:$Y$46,23,FALSE))</f>
        <v/>
      </c>
      <c r="AB54" s="108" t="str">
        <f>IF(AB52="","",VLOOKUP(AB52,シフト記号表!$C$5:$Y$46,23,FALSE))</f>
        <v/>
      </c>
      <c r="AC54" s="108" t="str">
        <f>IF(AC52="","",VLOOKUP(AC52,シフト記号表!$C$5:$Y$46,23,FALSE))</f>
        <v/>
      </c>
      <c r="AD54" s="108" t="str">
        <f>IF(AD52="","",VLOOKUP(AD52,シフト記号表!$C$5:$Y$46,23,FALSE))</f>
        <v/>
      </c>
      <c r="AE54" s="108" t="str">
        <f>IF(AE52="","",VLOOKUP(AE52,シフト記号表!$C$5:$Y$46,23,FALSE))</f>
        <v/>
      </c>
      <c r="AF54" s="108" t="str">
        <f>IF(AF52="","",VLOOKUP(AF52,シフト記号表!$C$5:$Y$46,23,FALSE))</f>
        <v/>
      </c>
      <c r="AG54" s="109" t="str">
        <f>IF(AG52="","",VLOOKUP(AG52,シフト記号表!$C$5:$Y$46,23,FALSE))</f>
        <v/>
      </c>
      <c r="AH54" s="107" t="str">
        <f>IF(AH52="","",VLOOKUP(AH52,シフト記号表!$C$5:$Y$46,23,FALSE))</f>
        <v/>
      </c>
      <c r="AI54" s="108" t="str">
        <f>IF(AI52="","",VLOOKUP(AI52,シフト記号表!$C$5:$Y$46,23,FALSE))</f>
        <v/>
      </c>
      <c r="AJ54" s="108" t="str">
        <f>IF(AJ52="","",VLOOKUP(AJ52,シフト記号表!$C$5:$Y$46,23,FALSE))</f>
        <v/>
      </c>
      <c r="AK54" s="108" t="str">
        <f>IF(AK52="","",VLOOKUP(AK52,シフト記号表!$C$5:$Y$46,23,FALSE))</f>
        <v/>
      </c>
      <c r="AL54" s="108" t="str">
        <f>IF(AL52="","",VLOOKUP(AL52,シフト記号表!$C$5:$Y$46,23,FALSE))</f>
        <v/>
      </c>
      <c r="AM54" s="108" t="str">
        <f>IF(AM52="","",VLOOKUP(AM52,シフト記号表!$C$5:$Y$46,23,FALSE))</f>
        <v/>
      </c>
      <c r="AN54" s="109" t="str">
        <f>IF(AN52="","",VLOOKUP(AN52,シフト記号表!$C$5:$Y$46,23,FALSE))</f>
        <v/>
      </c>
      <c r="AO54" s="107" t="str">
        <f>IF(AO52="","",VLOOKUP(AO52,シフト記号表!$C$5:$Y$46,23,FALSE))</f>
        <v/>
      </c>
      <c r="AP54" s="108" t="str">
        <f>IF(AP52="","",VLOOKUP(AP52,シフト記号表!$C$5:$Y$46,23,FALSE))</f>
        <v/>
      </c>
      <c r="AQ54" s="108" t="str">
        <f>IF(AQ52="","",VLOOKUP(AQ52,シフト記号表!$C$5:$Y$46,23,FALSE))</f>
        <v/>
      </c>
      <c r="AR54" s="108" t="str">
        <f>IF(AR52="","",VLOOKUP(AR52,シフト記号表!$C$5:$Y$46,23,FALSE))</f>
        <v/>
      </c>
      <c r="AS54" s="108" t="str">
        <f>IF(AS52="","",VLOOKUP(AS52,シフト記号表!$C$5:$Y$46,23,FALSE))</f>
        <v/>
      </c>
      <c r="AT54" s="108" t="str">
        <f>IF(AT52="","",VLOOKUP(AT52,シフト記号表!$C$5:$Y$46,23,FALSE))</f>
        <v/>
      </c>
      <c r="AU54" s="109" t="str">
        <f>IF(AU52="","",VLOOKUP(AU52,シフト記号表!$C$5:$Y$46,23,FALSE))</f>
        <v/>
      </c>
      <c r="AV54" s="107" t="str">
        <f>IF(AV52="","",VLOOKUP(AV52,シフト記号表!$C$5:$Y$46,23,FALSE))</f>
        <v/>
      </c>
      <c r="AW54" s="108" t="str">
        <f>IF(AW52="","",VLOOKUP(AW52,シフト記号表!$C$5:$Y$46,23,FALSE))</f>
        <v/>
      </c>
      <c r="AX54" s="108" t="str">
        <f>IF(AX52="","",VLOOKUP(AX52,シフト記号表!$C$5:$Y$46,23,FALSE))</f>
        <v/>
      </c>
      <c r="AY54" s="108" t="str">
        <f>IF(AY52="","",VLOOKUP(AY52,シフト記号表!$C$5:$Y$46,23,FALSE))</f>
        <v/>
      </c>
      <c r="AZ54" s="108" t="str">
        <f>IF(AZ52="","",VLOOKUP(AZ52,シフト記号表!$C$5:$Y$46,23,FALSE))</f>
        <v/>
      </c>
      <c r="BA54" s="108" t="str">
        <f>IF(BA52="","",VLOOKUP(BA52,シフト記号表!$C$5:$Y$46,23,FALSE))</f>
        <v/>
      </c>
      <c r="BB54" s="109" t="str">
        <f>IF(BB52="","",VLOOKUP(BB52,シフト記号表!$C$5:$Y$46,23,FALSE))</f>
        <v/>
      </c>
      <c r="BC54" s="107" t="str">
        <f>IF(BC52="","",VLOOKUP(BC52,シフト記号表!$C$5:$Y$46,23,FALSE))</f>
        <v/>
      </c>
      <c r="BD54" s="108" t="str">
        <f>IF(BD52="","",VLOOKUP(BD52,シフト記号表!$C$5:$Y$46,23,FALSE))</f>
        <v/>
      </c>
      <c r="BE54" s="108" t="str">
        <f>IF(BE52="","",VLOOKUP(BE52,シフト記号表!$C$5:$Y$46,23,FALSE))</f>
        <v/>
      </c>
      <c r="BF54" s="261">
        <f>IF($BI$3="計画",SUM(AA54:BB54),IF($BI$3="実績",SUM(AA54:BE54),""))</f>
        <v>0</v>
      </c>
      <c r="BG54" s="262"/>
      <c r="BH54" s="282">
        <f>IF($BI$3="計画",BF54/4,IF($BI$3="実績",(BF54/($BI$7/7)),""))</f>
        <v>0</v>
      </c>
      <c r="BI54" s="283"/>
      <c r="BJ54" s="241"/>
      <c r="BK54" s="242"/>
      <c r="BL54" s="242"/>
      <c r="BM54" s="242"/>
      <c r="BN54" s="243"/>
    </row>
    <row r="55" spans="2:66" ht="20.25" customHeight="1" x14ac:dyDescent="0.4">
      <c r="B55" s="111"/>
      <c r="C55" s="408"/>
      <c r="D55" s="411"/>
      <c r="E55" s="412"/>
      <c r="F55" s="413"/>
      <c r="G55" s="244"/>
      <c r="H55" s="245"/>
      <c r="I55" s="94"/>
      <c r="J55" s="90"/>
      <c r="K55" s="94"/>
      <c r="L55" s="90"/>
      <c r="M55" s="270"/>
      <c r="N55" s="271"/>
      <c r="O55" s="248"/>
      <c r="P55" s="249"/>
      <c r="Q55" s="249"/>
      <c r="R55" s="245"/>
      <c r="S55" s="272"/>
      <c r="T55" s="236"/>
      <c r="U55" s="273"/>
      <c r="V55" s="114" t="s">
        <v>18</v>
      </c>
      <c r="W55" s="122"/>
      <c r="X55" s="122"/>
      <c r="Y55" s="123"/>
      <c r="Z55" s="128"/>
      <c r="AA55" s="118"/>
      <c r="AB55" s="119"/>
      <c r="AC55" s="119"/>
      <c r="AD55" s="119"/>
      <c r="AE55" s="119"/>
      <c r="AF55" s="119"/>
      <c r="AG55" s="120"/>
      <c r="AH55" s="118"/>
      <c r="AI55" s="119"/>
      <c r="AJ55" s="119"/>
      <c r="AK55" s="119"/>
      <c r="AL55" s="119"/>
      <c r="AM55" s="119"/>
      <c r="AN55" s="120"/>
      <c r="AO55" s="118"/>
      <c r="AP55" s="119"/>
      <c r="AQ55" s="119"/>
      <c r="AR55" s="119"/>
      <c r="AS55" s="119"/>
      <c r="AT55" s="119"/>
      <c r="AU55" s="120"/>
      <c r="AV55" s="118"/>
      <c r="AW55" s="119"/>
      <c r="AX55" s="119"/>
      <c r="AY55" s="119"/>
      <c r="AZ55" s="119"/>
      <c r="BA55" s="119"/>
      <c r="BB55" s="120"/>
      <c r="BC55" s="118"/>
      <c r="BD55" s="119"/>
      <c r="BE55" s="121"/>
      <c r="BF55" s="278"/>
      <c r="BG55" s="279"/>
      <c r="BH55" s="280"/>
      <c r="BI55" s="281"/>
      <c r="BJ55" s="235"/>
      <c r="BK55" s="236"/>
      <c r="BL55" s="236"/>
      <c r="BM55" s="236"/>
      <c r="BN55" s="237"/>
    </row>
    <row r="56" spans="2:66" ht="20.25" customHeight="1" x14ac:dyDescent="0.4">
      <c r="B56" s="93">
        <f>B53+1</f>
        <v>13</v>
      </c>
      <c r="C56" s="409"/>
      <c r="D56" s="414"/>
      <c r="E56" s="412"/>
      <c r="F56" s="413"/>
      <c r="G56" s="244"/>
      <c r="H56" s="245"/>
      <c r="I56" s="94"/>
      <c r="J56" s="90"/>
      <c r="K56" s="94"/>
      <c r="L56" s="90"/>
      <c r="M56" s="246"/>
      <c r="N56" s="247"/>
      <c r="O56" s="248"/>
      <c r="P56" s="249"/>
      <c r="Q56" s="249"/>
      <c r="R56" s="245"/>
      <c r="S56" s="274"/>
      <c r="T56" s="239"/>
      <c r="U56" s="275"/>
      <c r="V56" s="95" t="s">
        <v>83</v>
      </c>
      <c r="W56" s="96"/>
      <c r="X56" s="96"/>
      <c r="Y56" s="97"/>
      <c r="Z56" s="98"/>
      <c r="AA56" s="99" t="str">
        <f>IF(AA55="","",VLOOKUP(AA55,シフト記号表!$C$5:$W$46,21,FALSE))</f>
        <v/>
      </c>
      <c r="AB56" s="100" t="str">
        <f>IF(AB55="","",VLOOKUP(AB55,シフト記号表!$C$5:$W$46,21,FALSE))</f>
        <v/>
      </c>
      <c r="AC56" s="100" t="str">
        <f>IF(AC55="","",VLOOKUP(AC55,シフト記号表!$C$5:$W$46,21,FALSE))</f>
        <v/>
      </c>
      <c r="AD56" s="100" t="str">
        <f>IF(AD55="","",VLOOKUP(AD55,シフト記号表!$C$5:$W$46,21,FALSE))</f>
        <v/>
      </c>
      <c r="AE56" s="100" t="str">
        <f>IF(AE55="","",VLOOKUP(AE55,シフト記号表!$C$5:$W$46,21,FALSE))</f>
        <v/>
      </c>
      <c r="AF56" s="100" t="str">
        <f>IF(AF55="","",VLOOKUP(AF55,シフト記号表!$C$5:$W$46,21,FALSE))</f>
        <v/>
      </c>
      <c r="AG56" s="101" t="str">
        <f>IF(AG55="","",VLOOKUP(AG55,シフト記号表!$C$5:$W$46,21,FALSE))</f>
        <v/>
      </c>
      <c r="AH56" s="99" t="str">
        <f>IF(AH55="","",VLOOKUP(AH55,シフト記号表!$C$5:$W$46,21,FALSE))</f>
        <v/>
      </c>
      <c r="AI56" s="100" t="str">
        <f>IF(AI55="","",VLOOKUP(AI55,シフト記号表!$C$5:$W$46,21,FALSE))</f>
        <v/>
      </c>
      <c r="AJ56" s="100" t="str">
        <f>IF(AJ55="","",VLOOKUP(AJ55,シフト記号表!$C$5:$W$46,21,FALSE))</f>
        <v/>
      </c>
      <c r="AK56" s="100" t="str">
        <f>IF(AK55="","",VLOOKUP(AK55,シフト記号表!$C$5:$W$46,21,FALSE))</f>
        <v/>
      </c>
      <c r="AL56" s="100" t="str">
        <f>IF(AL55="","",VLOOKUP(AL55,シフト記号表!$C$5:$W$46,21,FALSE))</f>
        <v/>
      </c>
      <c r="AM56" s="100" t="str">
        <f>IF(AM55="","",VLOOKUP(AM55,シフト記号表!$C$5:$W$46,21,FALSE))</f>
        <v/>
      </c>
      <c r="AN56" s="101" t="str">
        <f>IF(AN55="","",VLOOKUP(AN55,シフト記号表!$C$5:$W$46,21,FALSE))</f>
        <v/>
      </c>
      <c r="AO56" s="99" t="str">
        <f>IF(AO55="","",VLOOKUP(AO55,シフト記号表!$C$5:$W$46,21,FALSE))</f>
        <v/>
      </c>
      <c r="AP56" s="100" t="str">
        <f>IF(AP55="","",VLOOKUP(AP55,シフト記号表!$C$5:$W$46,21,FALSE))</f>
        <v/>
      </c>
      <c r="AQ56" s="100" t="str">
        <f>IF(AQ55="","",VLOOKUP(AQ55,シフト記号表!$C$5:$W$46,21,FALSE))</f>
        <v/>
      </c>
      <c r="AR56" s="100" t="str">
        <f>IF(AR55="","",VLOOKUP(AR55,シフト記号表!$C$5:$W$46,21,FALSE))</f>
        <v/>
      </c>
      <c r="AS56" s="100" t="str">
        <f>IF(AS55="","",VLOOKUP(AS55,シフト記号表!$C$5:$W$46,21,FALSE))</f>
        <v/>
      </c>
      <c r="AT56" s="100" t="str">
        <f>IF(AT55="","",VLOOKUP(AT55,シフト記号表!$C$5:$W$46,21,FALSE))</f>
        <v/>
      </c>
      <c r="AU56" s="101" t="str">
        <f>IF(AU55="","",VLOOKUP(AU55,シフト記号表!$C$5:$W$46,21,FALSE))</f>
        <v/>
      </c>
      <c r="AV56" s="99" t="str">
        <f>IF(AV55="","",VLOOKUP(AV55,シフト記号表!$C$5:$W$46,21,FALSE))</f>
        <v/>
      </c>
      <c r="AW56" s="100" t="str">
        <f>IF(AW55="","",VLOOKUP(AW55,シフト記号表!$C$5:$W$46,21,FALSE))</f>
        <v/>
      </c>
      <c r="AX56" s="100" t="str">
        <f>IF(AX55="","",VLOOKUP(AX55,シフト記号表!$C$5:$W$46,21,FALSE))</f>
        <v/>
      </c>
      <c r="AY56" s="100" t="str">
        <f>IF(AY55="","",VLOOKUP(AY55,シフト記号表!$C$5:$W$46,21,FALSE))</f>
        <v/>
      </c>
      <c r="AZ56" s="100" t="str">
        <f>IF(AZ55="","",VLOOKUP(AZ55,シフト記号表!$C$5:$W$46,21,FALSE))</f>
        <v/>
      </c>
      <c r="BA56" s="100" t="str">
        <f>IF(BA55="","",VLOOKUP(BA55,シフト記号表!$C$5:$W$46,21,FALSE))</f>
        <v/>
      </c>
      <c r="BB56" s="101" t="str">
        <f>IF(BB55="","",VLOOKUP(BB55,シフト記号表!$C$5:$W$46,21,FALSE))</f>
        <v/>
      </c>
      <c r="BC56" s="99" t="str">
        <f>IF(BC55="","",VLOOKUP(BC55,シフト記号表!$C$5:$W$46,21,FALSE))</f>
        <v/>
      </c>
      <c r="BD56" s="100" t="str">
        <f>IF(BD55="","",VLOOKUP(BD55,シフト記号表!$C$5:$W$46,21,FALSE))</f>
        <v/>
      </c>
      <c r="BE56" s="100" t="str">
        <f>IF(BE55="","",VLOOKUP(BE55,シフト記号表!$C$5:$W$46,21,FALSE))</f>
        <v/>
      </c>
      <c r="BF56" s="250">
        <f>IF($BI$3="計画",SUM(AA56:BB56),IF($BI$3="実績",SUM(AA56:BE56),""))</f>
        <v>0</v>
      </c>
      <c r="BG56" s="251"/>
      <c r="BH56" s="252">
        <f>IF($BI$3="計画",BF56/4,IF($BI$3="実績",(BF56/($BI$7/7)),""))</f>
        <v>0</v>
      </c>
      <c r="BI56" s="253"/>
      <c r="BJ56" s="238"/>
      <c r="BK56" s="239"/>
      <c r="BL56" s="239"/>
      <c r="BM56" s="239"/>
      <c r="BN56" s="240"/>
    </row>
    <row r="57" spans="2:66" ht="20.25" customHeight="1" x14ac:dyDescent="0.4">
      <c r="B57" s="102"/>
      <c r="C57" s="409"/>
      <c r="D57" s="414"/>
      <c r="E57" s="412"/>
      <c r="F57" s="413"/>
      <c r="G57" s="254"/>
      <c r="H57" s="255"/>
      <c r="I57" s="263">
        <f>G56</f>
        <v>0</v>
      </c>
      <c r="J57" s="255"/>
      <c r="K57" s="263">
        <f>M56</f>
        <v>0</v>
      </c>
      <c r="L57" s="255"/>
      <c r="M57" s="256"/>
      <c r="N57" s="257"/>
      <c r="O57" s="258"/>
      <c r="P57" s="259"/>
      <c r="Q57" s="259"/>
      <c r="R57" s="260"/>
      <c r="S57" s="276"/>
      <c r="T57" s="242"/>
      <c r="U57" s="277"/>
      <c r="V57" s="103" t="s">
        <v>127</v>
      </c>
      <c r="W57" s="129"/>
      <c r="X57" s="129"/>
      <c r="Y57" s="130"/>
      <c r="Z57" s="131"/>
      <c r="AA57" s="107" t="str">
        <f>IF(AA55="","",VLOOKUP(AA55,シフト記号表!$C$5:$Y$46,23,FALSE))</f>
        <v/>
      </c>
      <c r="AB57" s="108" t="str">
        <f>IF(AB55="","",VLOOKUP(AB55,シフト記号表!$C$5:$Y$46,23,FALSE))</f>
        <v/>
      </c>
      <c r="AC57" s="108" t="str">
        <f>IF(AC55="","",VLOOKUP(AC55,シフト記号表!$C$5:$Y$46,23,FALSE))</f>
        <v/>
      </c>
      <c r="AD57" s="108" t="str">
        <f>IF(AD55="","",VLOOKUP(AD55,シフト記号表!$C$5:$Y$46,23,FALSE))</f>
        <v/>
      </c>
      <c r="AE57" s="108" t="str">
        <f>IF(AE55="","",VLOOKUP(AE55,シフト記号表!$C$5:$Y$46,23,FALSE))</f>
        <v/>
      </c>
      <c r="AF57" s="108" t="str">
        <f>IF(AF55="","",VLOOKUP(AF55,シフト記号表!$C$5:$Y$46,23,FALSE))</f>
        <v/>
      </c>
      <c r="AG57" s="109" t="str">
        <f>IF(AG55="","",VLOOKUP(AG55,シフト記号表!$C$5:$Y$46,23,FALSE))</f>
        <v/>
      </c>
      <c r="AH57" s="107" t="str">
        <f>IF(AH55="","",VLOOKUP(AH55,シフト記号表!$C$5:$Y$46,23,FALSE))</f>
        <v/>
      </c>
      <c r="AI57" s="108" t="str">
        <f>IF(AI55="","",VLOOKUP(AI55,シフト記号表!$C$5:$Y$46,23,FALSE))</f>
        <v/>
      </c>
      <c r="AJ57" s="108" t="str">
        <f>IF(AJ55="","",VLOOKUP(AJ55,シフト記号表!$C$5:$Y$46,23,FALSE))</f>
        <v/>
      </c>
      <c r="AK57" s="108" t="str">
        <f>IF(AK55="","",VLOOKUP(AK55,シフト記号表!$C$5:$Y$46,23,FALSE))</f>
        <v/>
      </c>
      <c r="AL57" s="108" t="str">
        <f>IF(AL55="","",VLOOKUP(AL55,シフト記号表!$C$5:$Y$46,23,FALSE))</f>
        <v/>
      </c>
      <c r="AM57" s="108" t="str">
        <f>IF(AM55="","",VLOOKUP(AM55,シフト記号表!$C$5:$Y$46,23,FALSE))</f>
        <v/>
      </c>
      <c r="AN57" s="109" t="str">
        <f>IF(AN55="","",VLOOKUP(AN55,シフト記号表!$C$5:$Y$46,23,FALSE))</f>
        <v/>
      </c>
      <c r="AO57" s="107" t="str">
        <f>IF(AO55="","",VLOOKUP(AO55,シフト記号表!$C$5:$Y$46,23,FALSE))</f>
        <v/>
      </c>
      <c r="AP57" s="108" t="str">
        <f>IF(AP55="","",VLOOKUP(AP55,シフト記号表!$C$5:$Y$46,23,FALSE))</f>
        <v/>
      </c>
      <c r="AQ57" s="108" t="str">
        <f>IF(AQ55="","",VLOOKUP(AQ55,シフト記号表!$C$5:$Y$46,23,FALSE))</f>
        <v/>
      </c>
      <c r="AR57" s="108" t="str">
        <f>IF(AR55="","",VLOOKUP(AR55,シフト記号表!$C$5:$Y$46,23,FALSE))</f>
        <v/>
      </c>
      <c r="AS57" s="108" t="str">
        <f>IF(AS55="","",VLOOKUP(AS55,シフト記号表!$C$5:$Y$46,23,FALSE))</f>
        <v/>
      </c>
      <c r="AT57" s="108" t="str">
        <f>IF(AT55="","",VLOOKUP(AT55,シフト記号表!$C$5:$Y$46,23,FALSE))</f>
        <v/>
      </c>
      <c r="AU57" s="109" t="str">
        <f>IF(AU55="","",VLOOKUP(AU55,シフト記号表!$C$5:$Y$46,23,FALSE))</f>
        <v/>
      </c>
      <c r="AV57" s="107" t="str">
        <f>IF(AV55="","",VLOOKUP(AV55,シフト記号表!$C$5:$Y$46,23,FALSE))</f>
        <v/>
      </c>
      <c r="AW57" s="108" t="str">
        <f>IF(AW55="","",VLOOKUP(AW55,シフト記号表!$C$5:$Y$46,23,FALSE))</f>
        <v/>
      </c>
      <c r="AX57" s="108" t="str">
        <f>IF(AX55="","",VLOOKUP(AX55,シフト記号表!$C$5:$Y$46,23,FALSE))</f>
        <v/>
      </c>
      <c r="AY57" s="108" t="str">
        <f>IF(AY55="","",VLOOKUP(AY55,シフト記号表!$C$5:$Y$46,23,FALSE))</f>
        <v/>
      </c>
      <c r="AZ57" s="108" t="str">
        <f>IF(AZ55="","",VLOOKUP(AZ55,シフト記号表!$C$5:$Y$46,23,FALSE))</f>
        <v/>
      </c>
      <c r="BA57" s="108" t="str">
        <f>IF(BA55="","",VLOOKUP(BA55,シフト記号表!$C$5:$Y$46,23,FALSE))</f>
        <v/>
      </c>
      <c r="BB57" s="109" t="str">
        <f>IF(BB55="","",VLOOKUP(BB55,シフト記号表!$C$5:$Y$46,23,FALSE))</f>
        <v/>
      </c>
      <c r="BC57" s="107" t="str">
        <f>IF(BC55="","",VLOOKUP(BC55,シフト記号表!$C$5:$Y$46,23,FALSE))</f>
        <v/>
      </c>
      <c r="BD57" s="108" t="str">
        <f>IF(BD55="","",VLOOKUP(BD55,シフト記号表!$C$5:$Y$46,23,FALSE))</f>
        <v/>
      </c>
      <c r="BE57" s="108" t="str">
        <f>IF(BE55="","",VLOOKUP(BE55,シフト記号表!$C$5:$Y$46,23,FALSE))</f>
        <v/>
      </c>
      <c r="BF57" s="261">
        <f>IF($BI$3="計画",SUM(AA57:BB57),IF($BI$3="実績",SUM(AA57:BE57),""))</f>
        <v>0</v>
      </c>
      <c r="BG57" s="262"/>
      <c r="BH57" s="282">
        <f>IF($BI$3="計画",BF57/4,IF($BI$3="実績",(BF57/($BI$7/7)),""))</f>
        <v>0</v>
      </c>
      <c r="BI57" s="283"/>
      <c r="BJ57" s="241"/>
      <c r="BK57" s="242"/>
      <c r="BL57" s="242"/>
      <c r="BM57" s="242"/>
      <c r="BN57" s="243"/>
    </row>
    <row r="58" spans="2:66" ht="20.25" customHeight="1" x14ac:dyDescent="0.4">
      <c r="B58" s="111"/>
      <c r="C58" s="408"/>
      <c r="D58" s="411"/>
      <c r="E58" s="412"/>
      <c r="F58" s="413"/>
      <c r="G58" s="244"/>
      <c r="H58" s="245"/>
      <c r="I58" s="94"/>
      <c r="J58" s="90"/>
      <c r="K58" s="94"/>
      <c r="L58" s="90"/>
      <c r="M58" s="270"/>
      <c r="N58" s="271"/>
      <c r="O58" s="248"/>
      <c r="P58" s="249"/>
      <c r="Q58" s="249"/>
      <c r="R58" s="245"/>
      <c r="S58" s="272"/>
      <c r="T58" s="236"/>
      <c r="U58" s="273"/>
      <c r="V58" s="114" t="s">
        <v>18</v>
      </c>
      <c r="W58" s="122"/>
      <c r="X58" s="122"/>
      <c r="Y58" s="123"/>
      <c r="Z58" s="128"/>
      <c r="AA58" s="118"/>
      <c r="AB58" s="119"/>
      <c r="AC58" s="119"/>
      <c r="AD58" s="119"/>
      <c r="AE58" s="119"/>
      <c r="AF58" s="119"/>
      <c r="AG58" s="120"/>
      <c r="AH58" s="118"/>
      <c r="AI58" s="119"/>
      <c r="AJ58" s="119"/>
      <c r="AK58" s="119"/>
      <c r="AL58" s="119"/>
      <c r="AM58" s="119"/>
      <c r="AN58" s="120"/>
      <c r="AO58" s="118"/>
      <c r="AP58" s="119"/>
      <c r="AQ58" s="119"/>
      <c r="AR58" s="119"/>
      <c r="AS58" s="119"/>
      <c r="AT58" s="119"/>
      <c r="AU58" s="120"/>
      <c r="AV58" s="118"/>
      <c r="AW58" s="119"/>
      <c r="AX58" s="119"/>
      <c r="AY58" s="119"/>
      <c r="AZ58" s="119"/>
      <c r="BA58" s="119"/>
      <c r="BB58" s="120"/>
      <c r="BC58" s="118"/>
      <c r="BD58" s="119"/>
      <c r="BE58" s="121"/>
      <c r="BF58" s="278"/>
      <c r="BG58" s="279"/>
      <c r="BH58" s="280"/>
      <c r="BI58" s="281"/>
      <c r="BJ58" s="235"/>
      <c r="BK58" s="236"/>
      <c r="BL58" s="236"/>
      <c r="BM58" s="236"/>
      <c r="BN58" s="237"/>
    </row>
    <row r="59" spans="2:66" ht="20.25" customHeight="1" x14ac:dyDescent="0.4">
      <c r="B59" s="93">
        <f>B56+1</f>
        <v>14</v>
      </c>
      <c r="C59" s="409"/>
      <c r="D59" s="414"/>
      <c r="E59" s="412"/>
      <c r="F59" s="413"/>
      <c r="G59" s="244"/>
      <c r="H59" s="245"/>
      <c r="I59" s="94"/>
      <c r="J59" s="90"/>
      <c r="K59" s="94"/>
      <c r="L59" s="90"/>
      <c r="M59" s="246"/>
      <c r="N59" s="247"/>
      <c r="O59" s="248"/>
      <c r="P59" s="249"/>
      <c r="Q59" s="249"/>
      <c r="R59" s="245"/>
      <c r="S59" s="274"/>
      <c r="T59" s="239"/>
      <c r="U59" s="275"/>
      <c r="V59" s="95" t="s">
        <v>83</v>
      </c>
      <c r="W59" s="96"/>
      <c r="X59" s="96"/>
      <c r="Y59" s="97"/>
      <c r="Z59" s="98"/>
      <c r="AA59" s="99" t="str">
        <f>IF(AA58="","",VLOOKUP(AA58,シフト記号表!$C$5:$W$46,21,FALSE))</f>
        <v/>
      </c>
      <c r="AB59" s="100" t="str">
        <f>IF(AB58="","",VLOOKUP(AB58,シフト記号表!$C$5:$W$46,21,FALSE))</f>
        <v/>
      </c>
      <c r="AC59" s="100" t="str">
        <f>IF(AC58="","",VLOOKUP(AC58,シフト記号表!$C$5:$W$46,21,FALSE))</f>
        <v/>
      </c>
      <c r="AD59" s="100" t="str">
        <f>IF(AD58="","",VLOOKUP(AD58,シフト記号表!$C$5:$W$46,21,FALSE))</f>
        <v/>
      </c>
      <c r="AE59" s="100" t="str">
        <f>IF(AE58="","",VLOOKUP(AE58,シフト記号表!$C$5:$W$46,21,FALSE))</f>
        <v/>
      </c>
      <c r="AF59" s="100" t="str">
        <f>IF(AF58="","",VLOOKUP(AF58,シフト記号表!$C$5:$W$46,21,FALSE))</f>
        <v/>
      </c>
      <c r="AG59" s="101" t="str">
        <f>IF(AG58="","",VLOOKUP(AG58,シフト記号表!$C$5:$W$46,21,FALSE))</f>
        <v/>
      </c>
      <c r="AH59" s="99" t="str">
        <f>IF(AH58="","",VLOOKUP(AH58,シフト記号表!$C$5:$W$46,21,FALSE))</f>
        <v/>
      </c>
      <c r="AI59" s="100" t="str">
        <f>IF(AI58="","",VLOOKUP(AI58,シフト記号表!$C$5:$W$46,21,FALSE))</f>
        <v/>
      </c>
      <c r="AJ59" s="100" t="str">
        <f>IF(AJ58="","",VLOOKUP(AJ58,シフト記号表!$C$5:$W$46,21,FALSE))</f>
        <v/>
      </c>
      <c r="AK59" s="100" t="str">
        <f>IF(AK58="","",VLOOKUP(AK58,シフト記号表!$C$5:$W$46,21,FALSE))</f>
        <v/>
      </c>
      <c r="AL59" s="100" t="str">
        <f>IF(AL58="","",VLOOKUP(AL58,シフト記号表!$C$5:$W$46,21,FALSE))</f>
        <v/>
      </c>
      <c r="AM59" s="100" t="str">
        <f>IF(AM58="","",VLOOKUP(AM58,シフト記号表!$C$5:$W$46,21,FALSE))</f>
        <v/>
      </c>
      <c r="AN59" s="101" t="str">
        <f>IF(AN58="","",VLOOKUP(AN58,シフト記号表!$C$5:$W$46,21,FALSE))</f>
        <v/>
      </c>
      <c r="AO59" s="99" t="str">
        <f>IF(AO58="","",VLOOKUP(AO58,シフト記号表!$C$5:$W$46,21,FALSE))</f>
        <v/>
      </c>
      <c r="AP59" s="100" t="str">
        <f>IF(AP58="","",VLOOKUP(AP58,シフト記号表!$C$5:$W$46,21,FALSE))</f>
        <v/>
      </c>
      <c r="AQ59" s="100" t="str">
        <f>IF(AQ58="","",VLOOKUP(AQ58,シフト記号表!$C$5:$W$46,21,FALSE))</f>
        <v/>
      </c>
      <c r="AR59" s="100" t="str">
        <f>IF(AR58="","",VLOOKUP(AR58,シフト記号表!$C$5:$W$46,21,FALSE))</f>
        <v/>
      </c>
      <c r="AS59" s="100" t="str">
        <f>IF(AS58="","",VLOOKUP(AS58,シフト記号表!$C$5:$W$46,21,FALSE))</f>
        <v/>
      </c>
      <c r="AT59" s="100" t="str">
        <f>IF(AT58="","",VLOOKUP(AT58,シフト記号表!$C$5:$W$46,21,FALSE))</f>
        <v/>
      </c>
      <c r="AU59" s="101" t="str">
        <f>IF(AU58="","",VLOOKUP(AU58,シフト記号表!$C$5:$W$46,21,FALSE))</f>
        <v/>
      </c>
      <c r="AV59" s="99" t="str">
        <f>IF(AV58="","",VLOOKUP(AV58,シフト記号表!$C$5:$W$46,21,FALSE))</f>
        <v/>
      </c>
      <c r="AW59" s="100" t="str">
        <f>IF(AW58="","",VLOOKUP(AW58,シフト記号表!$C$5:$W$46,21,FALSE))</f>
        <v/>
      </c>
      <c r="AX59" s="100" t="str">
        <f>IF(AX58="","",VLOOKUP(AX58,シフト記号表!$C$5:$W$46,21,FALSE))</f>
        <v/>
      </c>
      <c r="AY59" s="100" t="str">
        <f>IF(AY58="","",VLOOKUP(AY58,シフト記号表!$C$5:$W$46,21,FALSE))</f>
        <v/>
      </c>
      <c r="AZ59" s="100" t="str">
        <f>IF(AZ58="","",VLOOKUP(AZ58,シフト記号表!$C$5:$W$46,21,FALSE))</f>
        <v/>
      </c>
      <c r="BA59" s="100" t="str">
        <f>IF(BA58="","",VLOOKUP(BA58,シフト記号表!$C$5:$W$46,21,FALSE))</f>
        <v/>
      </c>
      <c r="BB59" s="101" t="str">
        <f>IF(BB58="","",VLOOKUP(BB58,シフト記号表!$C$5:$W$46,21,FALSE))</f>
        <v/>
      </c>
      <c r="BC59" s="99" t="str">
        <f>IF(BC58="","",VLOOKUP(BC58,シフト記号表!$C$5:$W$46,21,FALSE))</f>
        <v/>
      </c>
      <c r="BD59" s="100" t="str">
        <f>IF(BD58="","",VLOOKUP(BD58,シフト記号表!$C$5:$W$46,21,FALSE))</f>
        <v/>
      </c>
      <c r="BE59" s="100" t="str">
        <f>IF(BE58="","",VLOOKUP(BE58,シフト記号表!$C$5:$W$46,21,FALSE))</f>
        <v/>
      </c>
      <c r="BF59" s="250">
        <f>IF($BI$3="計画",SUM(AA59:BB59),IF($BI$3="実績",SUM(AA59:BE59),""))</f>
        <v>0</v>
      </c>
      <c r="BG59" s="251"/>
      <c r="BH59" s="252">
        <f>IF($BI$3="計画",BF59/4,IF($BI$3="実績",(BF59/($BI$7/7)),""))</f>
        <v>0</v>
      </c>
      <c r="BI59" s="253"/>
      <c r="BJ59" s="238"/>
      <c r="BK59" s="239"/>
      <c r="BL59" s="239"/>
      <c r="BM59" s="239"/>
      <c r="BN59" s="240"/>
    </row>
    <row r="60" spans="2:66" ht="20.25" customHeight="1" x14ac:dyDescent="0.4">
      <c r="B60" s="102"/>
      <c r="C60" s="409"/>
      <c r="D60" s="414"/>
      <c r="E60" s="412"/>
      <c r="F60" s="413"/>
      <c r="G60" s="254"/>
      <c r="H60" s="255"/>
      <c r="I60" s="263">
        <f>G59</f>
        <v>0</v>
      </c>
      <c r="J60" s="255"/>
      <c r="K60" s="263">
        <f>M59</f>
        <v>0</v>
      </c>
      <c r="L60" s="255"/>
      <c r="M60" s="256"/>
      <c r="N60" s="257"/>
      <c r="O60" s="258"/>
      <c r="P60" s="259"/>
      <c r="Q60" s="259"/>
      <c r="R60" s="260"/>
      <c r="S60" s="276"/>
      <c r="T60" s="242"/>
      <c r="U60" s="277"/>
      <c r="V60" s="103" t="s">
        <v>127</v>
      </c>
      <c r="W60" s="129"/>
      <c r="X60" s="129"/>
      <c r="Y60" s="130"/>
      <c r="Z60" s="131"/>
      <c r="AA60" s="107" t="str">
        <f>IF(AA58="","",VLOOKUP(AA58,シフト記号表!$C$5:$Y$46,23,FALSE))</f>
        <v/>
      </c>
      <c r="AB60" s="108" t="str">
        <f>IF(AB58="","",VLOOKUP(AB58,シフト記号表!$C$5:$Y$46,23,FALSE))</f>
        <v/>
      </c>
      <c r="AC60" s="108" t="str">
        <f>IF(AC58="","",VLOOKUP(AC58,シフト記号表!$C$5:$Y$46,23,FALSE))</f>
        <v/>
      </c>
      <c r="AD60" s="108" t="str">
        <f>IF(AD58="","",VLOOKUP(AD58,シフト記号表!$C$5:$Y$46,23,FALSE))</f>
        <v/>
      </c>
      <c r="AE60" s="108" t="str">
        <f>IF(AE58="","",VLOOKUP(AE58,シフト記号表!$C$5:$Y$46,23,FALSE))</f>
        <v/>
      </c>
      <c r="AF60" s="108" t="str">
        <f>IF(AF58="","",VLOOKUP(AF58,シフト記号表!$C$5:$Y$46,23,FALSE))</f>
        <v/>
      </c>
      <c r="AG60" s="109" t="str">
        <f>IF(AG58="","",VLOOKUP(AG58,シフト記号表!$C$5:$Y$46,23,FALSE))</f>
        <v/>
      </c>
      <c r="AH60" s="107" t="str">
        <f>IF(AH58="","",VLOOKUP(AH58,シフト記号表!$C$5:$Y$46,23,FALSE))</f>
        <v/>
      </c>
      <c r="AI60" s="108" t="str">
        <f>IF(AI58="","",VLOOKUP(AI58,シフト記号表!$C$5:$Y$46,23,FALSE))</f>
        <v/>
      </c>
      <c r="AJ60" s="108" t="str">
        <f>IF(AJ58="","",VLOOKUP(AJ58,シフト記号表!$C$5:$Y$46,23,FALSE))</f>
        <v/>
      </c>
      <c r="AK60" s="108" t="str">
        <f>IF(AK58="","",VLOOKUP(AK58,シフト記号表!$C$5:$Y$46,23,FALSE))</f>
        <v/>
      </c>
      <c r="AL60" s="108" t="str">
        <f>IF(AL58="","",VLOOKUP(AL58,シフト記号表!$C$5:$Y$46,23,FALSE))</f>
        <v/>
      </c>
      <c r="AM60" s="108" t="str">
        <f>IF(AM58="","",VLOOKUP(AM58,シフト記号表!$C$5:$Y$46,23,FALSE))</f>
        <v/>
      </c>
      <c r="AN60" s="109" t="str">
        <f>IF(AN58="","",VLOOKUP(AN58,シフト記号表!$C$5:$Y$46,23,FALSE))</f>
        <v/>
      </c>
      <c r="AO60" s="107" t="str">
        <f>IF(AO58="","",VLOOKUP(AO58,シフト記号表!$C$5:$Y$46,23,FALSE))</f>
        <v/>
      </c>
      <c r="AP60" s="108" t="str">
        <f>IF(AP58="","",VLOOKUP(AP58,シフト記号表!$C$5:$Y$46,23,FALSE))</f>
        <v/>
      </c>
      <c r="AQ60" s="108" t="str">
        <f>IF(AQ58="","",VLOOKUP(AQ58,シフト記号表!$C$5:$Y$46,23,FALSE))</f>
        <v/>
      </c>
      <c r="AR60" s="108" t="str">
        <f>IF(AR58="","",VLOOKUP(AR58,シフト記号表!$C$5:$Y$46,23,FALSE))</f>
        <v/>
      </c>
      <c r="AS60" s="108" t="str">
        <f>IF(AS58="","",VLOOKUP(AS58,シフト記号表!$C$5:$Y$46,23,FALSE))</f>
        <v/>
      </c>
      <c r="AT60" s="108" t="str">
        <f>IF(AT58="","",VLOOKUP(AT58,シフト記号表!$C$5:$Y$46,23,FALSE))</f>
        <v/>
      </c>
      <c r="AU60" s="109" t="str">
        <f>IF(AU58="","",VLOOKUP(AU58,シフト記号表!$C$5:$Y$46,23,FALSE))</f>
        <v/>
      </c>
      <c r="AV60" s="107" t="str">
        <f>IF(AV58="","",VLOOKUP(AV58,シフト記号表!$C$5:$Y$46,23,FALSE))</f>
        <v/>
      </c>
      <c r="AW60" s="108" t="str">
        <f>IF(AW58="","",VLOOKUP(AW58,シフト記号表!$C$5:$Y$46,23,FALSE))</f>
        <v/>
      </c>
      <c r="AX60" s="108" t="str">
        <f>IF(AX58="","",VLOOKUP(AX58,シフト記号表!$C$5:$Y$46,23,FALSE))</f>
        <v/>
      </c>
      <c r="AY60" s="108" t="str">
        <f>IF(AY58="","",VLOOKUP(AY58,シフト記号表!$C$5:$Y$46,23,FALSE))</f>
        <v/>
      </c>
      <c r="AZ60" s="108" t="str">
        <f>IF(AZ58="","",VLOOKUP(AZ58,シフト記号表!$C$5:$Y$46,23,FALSE))</f>
        <v/>
      </c>
      <c r="BA60" s="108" t="str">
        <f>IF(BA58="","",VLOOKUP(BA58,シフト記号表!$C$5:$Y$46,23,FALSE))</f>
        <v/>
      </c>
      <c r="BB60" s="109" t="str">
        <f>IF(BB58="","",VLOOKUP(BB58,シフト記号表!$C$5:$Y$46,23,FALSE))</f>
        <v/>
      </c>
      <c r="BC60" s="107" t="str">
        <f>IF(BC58="","",VLOOKUP(BC58,シフト記号表!$C$5:$Y$46,23,FALSE))</f>
        <v/>
      </c>
      <c r="BD60" s="108" t="str">
        <f>IF(BD58="","",VLOOKUP(BD58,シフト記号表!$C$5:$Y$46,23,FALSE))</f>
        <v/>
      </c>
      <c r="BE60" s="108" t="str">
        <f>IF(BE58="","",VLOOKUP(BE58,シフト記号表!$C$5:$Y$46,23,FALSE))</f>
        <v/>
      </c>
      <c r="BF60" s="261">
        <f>IF($BI$3="計画",SUM(AA60:BB60),IF($BI$3="実績",SUM(AA60:BE60),""))</f>
        <v>0</v>
      </c>
      <c r="BG60" s="262"/>
      <c r="BH60" s="282">
        <f>IF($BI$3="計画",BF60/4,IF($BI$3="実績",(BF60/($BI$7/7)),""))</f>
        <v>0</v>
      </c>
      <c r="BI60" s="283"/>
      <c r="BJ60" s="241"/>
      <c r="BK60" s="242"/>
      <c r="BL60" s="242"/>
      <c r="BM60" s="242"/>
      <c r="BN60" s="243"/>
    </row>
    <row r="61" spans="2:66" ht="20.25" customHeight="1" x14ac:dyDescent="0.4">
      <c r="B61" s="111"/>
      <c r="C61" s="408"/>
      <c r="D61" s="411"/>
      <c r="E61" s="412"/>
      <c r="F61" s="413"/>
      <c r="G61" s="244"/>
      <c r="H61" s="245"/>
      <c r="I61" s="94"/>
      <c r="J61" s="90"/>
      <c r="K61" s="94"/>
      <c r="L61" s="90"/>
      <c r="M61" s="270"/>
      <c r="N61" s="271"/>
      <c r="O61" s="248"/>
      <c r="P61" s="249"/>
      <c r="Q61" s="249"/>
      <c r="R61" s="245"/>
      <c r="S61" s="272"/>
      <c r="T61" s="236"/>
      <c r="U61" s="273"/>
      <c r="V61" s="114" t="s">
        <v>18</v>
      </c>
      <c r="W61" s="122"/>
      <c r="X61" s="122"/>
      <c r="Y61" s="123"/>
      <c r="Z61" s="128"/>
      <c r="AA61" s="118"/>
      <c r="AB61" s="119"/>
      <c r="AC61" s="119"/>
      <c r="AD61" s="119"/>
      <c r="AE61" s="119"/>
      <c r="AF61" s="119"/>
      <c r="AG61" s="120"/>
      <c r="AH61" s="118"/>
      <c r="AI61" s="119"/>
      <c r="AJ61" s="119"/>
      <c r="AK61" s="119"/>
      <c r="AL61" s="119"/>
      <c r="AM61" s="119"/>
      <c r="AN61" s="120"/>
      <c r="AO61" s="118"/>
      <c r="AP61" s="119"/>
      <c r="AQ61" s="119"/>
      <c r="AR61" s="119"/>
      <c r="AS61" s="119"/>
      <c r="AT61" s="119"/>
      <c r="AU61" s="120"/>
      <c r="AV61" s="118"/>
      <c r="AW61" s="119"/>
      <c r="AX61" s="119"/>
      <c r="AY61" s="119"/>
      <c r="AZ61" s="119"/>
      <c r="BA61" s="119"/>
      <c r="BB61" s="120"/>
      <c r="BC61" s="118"/>
      <c r="BD61" s="119"/>
      <c r="BE61" s="121"/>
      <c r="BF61" s="278"/>
      <c r="BG61" s="279"/>
      <c r="BH61" s="280"/>
      <c r="BI61" s="281"/>
      <c r="BJ61" s="235"/>
      <c r="BK61" s="236"/>
      <c r="BL61" s="236"/>
      <c r="BM61" s="236"/>
      <c r="BN61" s="237"/>
    </row>
    <row r="62" spans="2:66" ht="20.25" customHeight="1" x14ac:dyDescent="0.4">
      <c r="B62" s="93">
        <f>B59+1</f>
        <v>15</v>
      </c>
      <c r="C62" s="409"/>
      <c r="D62" s="414"/>
      <c r="E62" s="412"/>
      <c r="F62" s="413"/>
      <c r="G62" s="244"/>
      <c r="H62" s="245"/>
      <c r="I62" s="94"/>
      <c r="J62" s="90"/>
      <c r="K62" s="94"/>
      <c r="L62" s="90"/>
      <c r="M62" s="246"/>
      <c r="N62" s="247"/>
      <c r="O62" s="248"/>
      <c r="P62" s="249"/>
      <c r="Q62" s="249"/>
      <c r="R62" s="245"/>
      <c r="S62" s="274"/>
      <c r="T62" s="239"/>
      <c r="U62" s="275"/>
      <c r="V62" s="95" t="s">
        <v>83</v>
      </c>
      <c r="W62" s="96"/>
      <c r="X62" s="96"/>
      <c r="Y62" s="97"/>
      <c r="Z62" s="98"/>
      <c r="AA62" s="99" t="str">
        <f>IF(AA61="","",VLOOKUP(AA61,シフト記号表!$C$5:$W$46,21,FALSE))</f>
        <v/>
      </c>
      <c r="AB62" s="100" t="str">
        <f>IF(AB61="","",VLOOKUP(AB61,シフト記号表!$C$5:$W$46,21,FALSE))</f>
        <v/>
      </c>
      <c r="AC62" s="100" t="str">
        <f>IF(AC61="","",VLOOKUP(AC61,シフト記号表!$C$5:$W$46,21,FALSE))</f>
        <v/>
      </c>
      <c r="AD62" s="100" t="str">
        <f>IF(AD61="","",VLOOKUP(AD61,シフト記号表!$C$5:$W$46,21,FALSE))</f>
        <v/>
      </c>
      <c r="AE62" s="100" t="str">
        <f>IF(AE61="","",VLOOKUP(AE61,シフト記号表!$C$5:$W$46,21,FALSE))</f>
        <v/>
      </c>
      <c r="AF62" s="100" t="str">
        <f>IF(AF61="","",VLOOKUP(AF61,シフト記号表!$C$5:$W$46,21,FALSE))</f>
        <v/>
      </c>
      <c r="AG62" s="101" t="str">
        <f>IF(AG61="","",VLOOKUP(AG61,シフト記号表!$C$5:$W$46,21,FALSE))</f>
        <v/>
      </c>
      <c r="AH62" s="99" t="str">
        <f>IF(AH61="","",VLOOKUP(AH61,シフト記号表!$C$5:$W$46,21,FALSE))</f>
        <v/>
      </c>
      <c r="AI62" s="100" t="str">
        <f>IF(AI61="","",VLOOKUP(AI61,シフト記号表!$C$5:$W$46,21,FALSE))</f>
        <v/>
      </c>
      <c r="AJ62" s="100" t="str">
        <f>IF(AJ61="","",VLOOKUP(AJ61,シフト記号表!$C$5:$W$46,21,FALSE))</f>
        <v/>
      </c>
      <c r="AK62" s="100" t="str">
        <f>IF(AK61="","",VLOOKUP(AK61,シフト記号表!$C$5:$W$46,21,FALSE))</f>
        <v/>
      </c>
      <c r="AL62" s="100" t="str">
        <f>IF(AL61="","",VLOOKUP(AL61,シフト記号表!$C$5:$W$46,21,FALSE))</f>
        <v/>
      </c>
      <c r="AM62" s="100" t="str">
        <f>IF(AM61="","",VLOOKUP(AM61,シフト記号表!$C$5:$W$46,21,FALSE))</f>
        <v/>
      </c>
      <c r="AN62" s="101" t="str">
        <f>IF(AN61="","",VLOOKUP(AN61,シフト記号表!$C$5:$W$46,21,FALSE))</f>
        <v/>
      </c>
      <c r="AO62" s="99" t="str">
        <f>IF(AO61="","",VLOOKUP(AO61,シフト記号表!$C$5:$W$46,21,FALSE))</f>
        <v/>
      </c>
      <c r="AP62" s="100" t="str">
        <f>IF(AP61="","",VLOOKUP(AP61,シフト記号表!$C$5:$W$46,21,FALSE))</f>
        <v/>
      </c>
      <c r="AQ62" s="100" t="str">
        <f>IF(AQ61="","",VLOOKUP(AQ61,シフト記号表!$C$5:$W$46,21,FALSE))</f>
        <v/>
      </c>
      <c r="AR62" s="100" t="str">
        <f>IF(AR61="","",VLOOKUP(AR61,シフト記号表!$C$5:$W$46,21,FALSE))</f>
        <v/>
      </c>
      <c r="AS62" s="100" t="str">
        <f>IF(AS61="","",VLOOKUP(AS61,シフト記号表!$C$5:$W$46,21,FALSE))</f>
        <v/>
      </c>
      <c r="AT62" s="100" t="str">
        <f>IF(AT61="","",VLOOKUP(AT61,シフト記号表!$C$5:$W$46,21,FALSE))</f>
        <v/>
      </c>
      <c r="AU62" s="101" t="str">
        <f>IF(AU61="","",VLOOKUP(AU61,シフト記号表!$C$5:$W$46,21,FALSE))</f>
        <v/>
      </c>
      <c r="AV62" s="99" t="str">
        <f>IF(AV61="","",VLOOKUP(AV61,シフト記号表!$C$5:$W$46,21,FALSE))</f>
        <v/>
      </c>
      <c r="AW62" s="100" t="str">
        <f>IF(AW61="","",VLOOKUP(AW61,シフト記号表!$C$5:$W$46,21,FALSE))</f>
        <v/>
      </c>
      <c r="AX62" s="100" t="str">
        <f>IF(AX61="","",VLOOKUP(AX61,シフト記号表!$C$5:$W$46,21,FALSE))</f>
        <v/>
      </c>
      <c r="AY62" s="100" t="str">
        <f>IF(AY61="","",VLOOKUP(AY61,シフト記号表!$C$5:$W$46,21,FALSE))</f>
        <v/>
      </c>
      <c r="AZ62" s="100" t="str">
        <f>IF(AZ61="","",VLOOKUP(AZ61,シフト記号表!$C$5:$W$46,21,FALSE))</f>
        <v/>
      </c>
      <c r="BA62" s="100" t="str">
        <f>IF(BA61="","",VLOOKUP(BA61,シフト記号表!$C$5:$W$46,21,FALSE))</f>
        <v/>
      </c>
      <c r="BB62" s="101" t="str">
        <f>IF(BB61="","",VLOOKUP(BB61,シフト記号表!$C$5:$W$46,21,FALSE))</f>
        <v/>
      </c>
      <c r="BC62" s="99" t="str">
        <f>IF(BC61="","",VLOOKUP(BC61,シフト記号表!$C$5:$W$46,21,FALSE))</f>
        <v/>
      </c>
      <c r="BD62" s="100" t="str">
        <f>IF(BD61="","",VLOOKUP(BD61,シフト記号表!$C$5:$W$46,21,FALSE))</f>
        <v/>
      </c>
      <c r="BE62" s="100" t="str">
        <f>IF(BE61="","",VLOOKUP(BE61,シフト記号表!$C$5:$W$46,21,FALSE))</f>
        <v/>
      </c>
      <c r="BF62" s="250">
        <f>IF($BI$3="計画",SUM(AA62:BB62),IF($BI$3="実績",SUM(AA62:BE62),""))</f>
        <v>0</v>
      </c>
      <c r="BG62" s="251"/>
      <c r="BH62" s="252">
        <f>IF($BI$3="計画",BF62/4,IF($BI$3="実績",(BF62/($BI$7/7)),""))</f>
        <v>0</v>
      </c>
      <c r="BI62" s="253"/>
      <c r="BJ62" s="238"/>
      <c r="BK62" s="239"/>
      <c r="BL62" s="239"/>
      <c r="BM62" s="239"/>
      <c r="BN62" s="240"/>
    </row>
    <row r="63" spans="2:66" ht="20.25" customHeight="1" x14ac:dyDescent="0.4">
      <c r="B63" s="102"/>
      <c r="C63" s="409"/>
      <c r="D63" s="414"/>
      <c r="E63" s="412"/>
      <c r="F63" s="413"/>
      <c r="G63" s="254"/>
      <c r="H63" s="255"/>
      <c r="I63" s="263">
        <f>G62</f>
        <v>0</v>
      </c>
      <c r="J63" s="255"/>
      <c r="K63" s="263">
        <f>M62</f>
        <v>0</v>
      </c>
      <c r="L63" s="255"/>
      <c r="M63" s="256"/>
      <c r="N63" s="257"/>
      <c r="O63" s="258"/>
      <c r="P63" s="259"/>
      <c r="Q63" s="259"/>
      <c r="R63" s="260"/>
      <c r="S63" s="276"/>
      <c r="T63" s="242"/>
      <c r="U63" s="277"/>
      <c r="V63" s="103" t="s">
        <v>127</v>
      </c>
      <c r="W63" s="129"/>
      <c r="X63" s="129"/>
      <c r="Y63" s="130"/>
      <c r="Z63" s="131"/>
      <c r="AA63" s="107" t="str">
        <f>IF(AA61="","",VLOOKUP(AA61,シフト記号表!$C$5:$Y$46,23,FALSE))</f>
        <v/>
      </c>
      <c r="AB63" s="108" t="str">
        <f>IF(AB61="","",VLOOKUP(AB61,シフト記号表!$C$5:$Y$46,23,FALSE))</f>
        <v/>
      </c>
      <c r="AC63" s="108" t="str">
        <f>IF(AC61="","",VLOOKUP(AC61,シフト記号表!$C$5:$Y$46,23,FALSE))</f>
        <v/>
      </c>
      <c r="AD63" s="108" t="str">
        <f>IF(AD61="","",VLOOKUP(AD61,シフト記号表!$C$5:$Y$46,23,FALSE))</f>
        <v/>
      </c>
      <c r="AE63" s="108" t="str">
        <f>IF(AE61="","",VLOOKUP(AE61,シフト記号表!$C$5:$Y$46,23,FALSE))</f>
        <v/>
      </c>
      <c r="AF63" s="108" t="str">
        <f>IF(AF61="","",VLOOKUP(AF61,シフト記号表!$C$5:$Y$46,23,FALSE))</f>
        <v/>
      </c>
      <c r="AG63" s="109" t="str">
        <f>IF(AG61="","",VLOOKUP(AG61,シフト記号表!$C$5:$Y$46,23,FALSE))</f>
        <v/>
      </c>
      <c r="AH63" s="107" t="str">
        <f>IF(AH61="","",VLOOKUP(AH61,シフト記号表!$C$5:$Y$46,23,FALSE))</f>
        <v/>
      </c>
      <c r="AI63" s="108" t="str">
        <f>IF(AI61="","",VLOOKUP(AI61,シフト記号表!$C$5:$Y$46,23,FALSE))</f>
        <v/>
      </c>
      <c r="AJ63" s="108" t="str">
        <f>IF(AJ61="","",VLOOKUP(AJ61,シフト記号表!$C$5:$Y$46,23,FALSE))</f>
        <v/>
      </c>
      <c r="AK63" s="108" t="str">
        <f>IF(AK61="","",VLOOKUP(AK61,シフト記号表!$C$5:$Y$46,23,FALSE))</f>
        <v/>
      </c>
      <c r="AL63" s="108" t="str">
        <f>IF(AL61="","",VLOOKUP(AL61,シフト記号表!$C$5:$Y$46,23,FALSE))</f>
        <v/>
      </c>
      <c r="AM63" s="108" t="str">
        <f>IF(AM61="","",VLOOKUP(AM61,シフト記号表!$C$5:$Y$46,23,FALSE))</f>
        <v/>
      </c>
      <c r="AN63" s="109" t="str">
        <f>IF(AN61="","",VLOOKUP(AN61,シフト記号表!$C$5:$Y$46,23,FALSE))</f>
        <v/>
      </c>
      <c r="AO63" s="107" t="str">
        <f>IF(AO61="","",VLOOKUP(AO61,シフト記号表!$C$5:$Y$46,23,FALSE))</f>
        <v/>
      </c>
      <c r="AP63" s="108" t="str">
        <f>IF(AP61="","",VLOOKUP(AP61,シフト記号表!$C$5:$Y$46,23,FALSE))</f>
        <v/>
      </c>
      <c r="AQ63" s="108" t="str">
        <f>IF(AQ61="","",VLOOKUP(AQ61,シフト記号表!$C$5:$Y$46,23,FALSE))</f>
        <v/>
      </c>
      <c r="AR63" s="108" t="str">
        <f>IF(AR61="","",VLOOKUP(AR61,シフト記号表!$C$5:$Y$46,23,FALSE))</f>
        <v/>
      </c>
      <c r="AS63" s="108" t="str">
        <f>IF(AS61="","",VLOOKUP(AS61,シフト記号表!$C$5:$Y$46,23,FALSE))</f>
        <v/>
      </c>
      <c r="AT63" s="108" t="str">
        <f>IF(AT61="","",VLOOKUP(AT61,シフト記号表!$C$5:$Y$46,23,FALSE))</f>
        <v/>
      </c>
      <c r="AU63" s="109" t="str">
        <f>IF(AU61="","",VLOOKUP(AU61,シフト記号表!$C$5:$Y$46,23,FALSE))</f>
        <v/>
      </c>
      <c r="AV63" s="107" t="str">
        <f>IF(AV61="","",VLOOKUP(AV61,シフト記号表!$C$5:$Y$46,23,FALSE))</f>
        <v/>
      </c>
      <c r="AW63" s="108" t="str">
        <f>IF(AW61="","",VLOOKUP(AW61,シフト記号表!$C$5:$Y$46,23,FALSE))</f>
        <v/>
      </c>
      <c r="AX63" s="108" t="str">
        <f>IF(AX61="","",VLOOKUP(AX61,シフト記号表!$C$5:$Y$46,23,FALSE))</f>
        <v/>
      </c>
      <c r="AY63" s="108" t="str">
        <f>IF(AY61="","",VLOOKUP(AY61,シフト記号表!$C$5:$Y$46,23,FALSE))</f>
        <v/>
      </c>
      <c r="AZ63" s="108" t="str">
        <f>IF(AZ61="","",VLOOKUP(AZ61,シフト記号表!$C$5:$Y$46,23,FALSE))</f>
        <v/>
      </c>
      <c r="BA63" s="108" t="str">
        <f>IF(BA61="","",VLOOKUP(BA61,シフト記号表!$C$5:$Y$46,23,FALSE))</f>
        <v/>
      </c>
      <c r="BB63" s="109" t="str">
        <f>IF(BB61="","",VLOOKUP(BB61,シフト記号表!$C$5:$Y$46,23,FALSE))</f>
        <v/>
      </c>
      <c r="BC63" s="107" t="str">
        <f>IF(BC61="","",VLOOKUP(BC61,シフト記号表!$C$5:$Y$46,23,FALSE))</f>
        <v/>
      </c>
      <c r="BD63" s="108" t="str">
        <f>IF(BD61="","",VLOOKUP(BD61,シフト記号表!$C$5:$Y$46,23,FALSE))</f>
        <v/>
      </c>
      <c r="BE63" s="108" t="str">
        <f>IF(BE61="","",VLOOKUP(BE61,シフト記号表!$C$5:$Y$46,23,FALSE))</f>
        <v/>
      </c>
      <c r="BF63" s="261">
        <f>IF($BI$3="計画",SUM(AA63:BB63),IF($BI$3="実績",SUM(AA63:BE63),""))</f>
        <v>0</v>
      </c>
      <c r="BG63" s="262"/>
      <c r="BH63" s="282">
        <f>IF($BI$3="計画",BF63/4,IF($BI$3="実績",(BF63/($BI$7/7)),""))</f>
        <v>0</v>
      </c>
      <c r="BI63" s="283"/>
      <c r="BJ63" s="241"/>
      <c r="BK63" s="242"/>
      <c r="BL63" s="242"/>
      <c r="BM63" s="242"/>
      <c r="BN63" s="243"/>
    </row>
    <row r="64" spans="2:66" ht="20.25" customHeight="1" x14ac:dyDescent="0.4">
      <c r="B64" s="111"/>
      <c r="C64" s="408"/>
      <c r="D64" s="411"/>
      <c r="E64" s="412"/>
      <c r="F64" s="413"/>
      <c r="G64" s="244"/>
      <c r="H64" s="245"/>
      <c r="I64" s="94"/>
      <c r="J64" s="90"/>
      <c r="K64" s="94"/>
      <c r="L64" s="90"/>
      <c r="M64" s="270"/>
      <c r="N64" s="271"/>
      <c r="O64" s="248"/>
      <c r="P64" s="249"/>
      <c r="Q64" s="249"/>
      <c r="R64" s="245"/>
      <c r="S64" s="272"/>
      <c r="T64" s="236"/>
      <c r="U64" s="273"/>
      <c r="V64" s="114" t="s">
        <v>18</v>
      </c>
      <c r="W64" s="122"/>
      <c r="X64" s="122"/>
      <c r="Y64" s="123"/>
      <c r="Z64" s="128"/>
      <c r="AA64" s="118"/>
      <c r="AB64" s="119"/>
      <c r="AC64" s="119"/>
      <c r="AD64" s="119"/>
      <c r="AE64" s="119"/>
      <c r="AF64" s="119"/>
      <c r="AG64" s="120"/>
      <c r="AH64" s="118"/>
      <c r="AI64" s="119"/>
      <c r="AJ64" s="119"/>
      <c r="AK64" s="119"/>
      <c r="AL64" s="119"/>
      <c r="AM64" s="119"/>
      <c r="AN64" s="120"/>
      <c r="AO64" s="118"/>
      <c r="AP64" s="119"/>
      <c r="AQ64" s="119"/>
      <c r="AR64" s="119"/>
      <c r="AS64" s="119"/>
      <c r="AT64" s="119"/>
      <c r="AU64" s="120"/>
      <c r="AV64" s="118"/>
      <c r="AW64" s="119"/>
      <c r="AX64" s="119"/>
      <c r="AY64" s="119"/>
      <c r="AZ64" s="119"/>
      <c r="BA64" s="119"/>
      <c r="BB64" s="120"/>
      <c r="BC64" s="118"/>
      <c r="BD64" s="119"/>
      <c r="BE64" s="121"/>
      <c r="BF64" s="278"/>
      <c r="BG64" s="279"/>
      <c r="BH64" s="280"/>
      <c r="BI64" s="281"/>
      <c r="BJ64" s="235"/>
      <c r="BK64" s="236"/>
      <c r="BL64" s="236"/>
      <c r="BM64" s="236"/>
      <c r="BN64" s="237"/>
    </row>
    <row r="65" spans="2:66" ht="20.25" customHeight="1" x14ac:dyDescent="0.4">
      <c r="B65" s="93">
        <f>B62+1</f>
        <v>16</v>
      </c>
      <c r="C65" s="409"/>
      <c r="D65" s="414"/>
      <c r="E65" s="412"/>
      <c r="F65" s="413"/>
      <c r="G65" s="244"/>
      <c r="H65" s="245"/>
      <c r="I65" s="94"/>
      <c r="J65" s="90"/>
      <c r="K65" s="94"/>
      <c r="L65" s="90"/>
      <c r="M65" s="246"/>
      <c r="N65" s="247"/>
      <c r="O65" s="248"/>
      <c r="P65" s="249"/>
      <c r="Q65" s="249"/>
      <c r="R65" s="245"/>
      <c r="S65" s="274"/>
      <c r="T65" s="239"/>
      <c r="U65" s="275"/>
      <c r="V65" s="95" t="s">
        <v>83</v>
      </c>
      <c r="W65" s="96"/>
      <c r="X65" s="96"/>
      <c r="Y65" s="97"/>
      <c r="Z65" s="98"/>
      <c r="AA65" s="99" t="str">
        <f>IF(AA64="","",VLOOKUP(AA64,シフト記号表!$C$5:$W$46,21,FALSE))</f>
        <v/>
      </c>
      <c r="AB65" s="100" t="str">
        <f>IF(AB64="","",VLOOKUP(AB64,シフト記号表!$C$5:$W$46,21,FALSE))</f>
        <v/>
      </c>
      <c r="AC65" s="100" t="str">
        <f>IF(AC64="","",VLOOKUP(AC64,シフト記号表!$C$5:$W$46,21,FALSE))</f>
        <v/>
      </c>
      <c r="AD65" s="100" t="str">
        <f>IF(AD64="","",VLOOKUP(AD64,シフト記号表!$C$5:$W$46,21,FALSE))</f>
        <v/>
      </c>
      <c r="AE65" s="100" t="str">
        <f>IF(AE64="","",VLOOKUP(AE64,シフト記号表!$C$5:$W$46,21,FALSE))</f>
        <v/>
      </c>
      <c r="AF65" s="100" t="str">
        <f>IF(AF64="","",VLOOKUP(AF64,シフト記号表!$C$5:$W$46,21,FALSE))</f>
        <v/>
      </c>
      <c r="AG65" s="101" t="str">
        <f>IF(AG64="","",VLOOKUP(AG64,シフト記号表!$C$5:$W$46,21,FALSE))</f>
        <v/>
      </c>
      <c r="AH65" s="99" t="str">
        <f>IF(AH64="","",VLOOKUP(AH64,シフト記号表!$C$5:$W$46,21,FALSE))</f>
        <v/>
      </c>
      <c r="AI65" s="100" t="str">
        <f>IF(AI64="","",VLOOKUP(AI64,シフト記号表!$C$5:$W$46,21,FALSE))</f>
        <v/>
      </c>
      <c r="AJ65" s="100" t="str">
        <f>IF(AJ64="","",VLOOKUP(AJ64,シフト記号表!$C$5:$W$46,21,FALSE))</f>
        <v/>
      </c>
      <c r="AK65" s="100" t="str">
        <f>IF(AK64="","",VLOOKUP(AK64,シフト記号表!$C$5:$W$46,21,FALSE))</f>
        <v/>
      </c>
      <c r="AL65" s="100" t="str">
        <f>IF(AL64="","",VLOOKUP(AL64,シフト記号表!$C$5:$W$46,21,FALSE))</f>
        <v/>
      </c>
      <c r="AM65" s="100" t="str">
        <f>IF(AM64="","",VLOOKUP(AM64,シフト記号表!$C$5:$W$46,21,FALSE))</f>
        <v/>
      </c>
      <c r="AN65" s="101" t="str">
        <f>IF(AN64="","",VLOOKUP(AN64,シフト記号表!$C$5:$W$46,21,FALSE))</f>
        <v/>
      </c>
      <c r="AO65" s="99" t="str">
        <f>IF(AO64="","",VLOOKUP(AO64,シフト記号表!$C$5:$W$46,21,FALSE))</f>
        <v/>
      </c>
      <c r="AP65" s="100" t="str">
        <f>IF(AP64="","",VLOOKUP(AP64,シフト記号表!$C$5:$W$46,21,FALSE))</f>
        <v/>
      </c>
      <c r="AQ65" s="100" t="str">
        <f>IF(AQ64="","",VLOOKUP(AQ64,シフト記号表!$C$5:$W$46,21,FALSE))</f>
        <v/>
      </c>
      <c r="AR65" s="100" t="str">
        <f>IF(AR64="","",VLOOKUP(AR64,シフト記号表!$C$5:$W$46,21,FALSE))</f>
        <v/>
      </c>
      <c r="AS65" s="100" t="str">
        <f>IF(AS64="","",VLOOKUP(AS64,シフト記号表!$C$5:$W$46,21,FALSE))</f>
        <v/>
      </c>
      <c r="AT65" s="100" t="str">
        <f>IF(AT64="","",VLOOKUP(AT64,シフト記号表!$C$5:$W$46,21,FALSE))</f>
        <v/>
      </c>
      <c r="AU65" s="101" t="str">
        <f>IF(AU64="","",VLOOKUP(AU64,シフト記号表!$C$5:$W$46,21,FALSE))</f>
        <v/>
      </c>
      <c r="AV65" s="99" t="str">
        <f>IF(AV64="","",VLOOKUP(AV64,シフト記号表!$C$5:$W$46,21,FALSE))</f>
        <v/>
      </c>
      <c r="AW65" s="100" t="str">
        <f>IF(AW64="","",VLOOKUP(AW64,シフト記号表!$C$5:$W$46,21,FALSE))</f>
        <v/>
      </c>
      <c r="AX65" s="100" t="str">
        <f>IF(AX64="","",VLOOKUP(AX64,シフト記号表!$C$5:$W$46,21,FALSE))</f>
        <v/>
      </c>
      <c r="AY65" s="100" t="str">
        <f>IF(AY64="","",VLOOKUP(AY64,シフト記号表!$C$5:$W$46,21,FALSE))</f>
        <v/>
      </c>
      <c r="AZ65" s="100" t="str">
        <f>IF(AZ64="","",VLOOKUP(AZ64,シフト記号表!$C$5:$W$46,21,FALSE))</f>
        <v/>
      </c>
      <c r="BA65" s="100" t="str">
        <f>IF(BA64="","",VLOOKUP(BA64,シフト記号表!$C$5:$W$46,21,FALSE))</f>
        <v/>
      </c>
      <c r="BB65" s="101" t="str">
        <f>IF(BB64="","",VLOOKUP(BB64,シフト記号表!$C$5:$W$46,21,FALSE))</f>
        <v/>
      </c>
      <c r="BC65" s="99" t="str">
        <f>IF(BC64="","",VLOOKUP(BC64,シフト記号表!$C$5:$W$46,21,FALSE))</f>
        <v/>
      </c>
      <c r="BD65" s="100" t="str">
        <f>IF(BD64="","",VLOOKUP(BD64,シフト記号表!$C$5:$W$46,21,FALSE))</f>
        <v/>
      </c>
      <c r="BE65" s="100" t="str">
        <f>IF(BE64="","",VLOOKUP(BE64,シフト記号表!$C$5:$W$46,21,FALSE))</f>
        <v/>
      </c>
      <c r="BF65" s="250">
        <f>IF($BI$3="計画",SUM(AA65:BB65),IF($BI$3="実績",SUM(AA65:BE65),""))</f>
        <v>0</v>
      </c>
      <c r="BG65" s="251"/>
      <c r="BH65" s="252">
        <f>IF($BI$3="計画",BF65/4,IF($BI$3="実績",(BF65/($BI$7/7)),""))</f>
        <v>0</v>
      </c>
      <c r="BI65" s="253"/>
      <c r="BJ65" s="238"/>
      <c r="BK65" s="239"/>
      <c r="BL65" s="239"/>
      <c r="BM65" s="239"/>
      <c r="BN65" s="240"/>
    </row>
    <row r="66" spans="2:66" ht="20.25" customHeight="1" x14ac:dyDescent="0.4">
      <c r="B66" s="102"/>
      <c r="C66" s="409"/>
      <c r="D66" s="414"/>
      <c r="E66" s="412"/>
      <c r="F66" s="413"/>
      <c r="G66" s="254"/>
      <c r="H66" s="255"/>
      <c r="I66" s="263">
        <f>G65</f>
        <v>0</v>
      </c>
      <c r="J66" s="255"/>
      <c r="K66" s="263">
        <f>M65</f>
        <v>0</v>
      </c>
      <c r="L66" s="255"/>
      <c r="M66" s="256"/>
      <c r="N66" s="257"/>
      <c r="O66" s="258"/>
      <c r="P66" s="259"/>
      <c r="Q66" s="259"/>
      <c r="R66" s="260"/>
      <c r="S66" s="276"/>
      <c r="T66" s="242"/>
      <c r="U66" s="277"/>
      <c r="V66" s="103" t="s">
        <v>127</v>
      </c>
      <c r="W66" s="129"/>
      <c r="X66" s="129"/>
      <c r="Y66" s="130"/>
      <c r="Z66" s="131"/>
      <c r="AA66" s="107" t="str">
        <f>IF(AA64="","",VLOOKUP(AA64,シフト記号表!$C$5:$Y$46,23,FALSE))</f>
        <v/>
      </c>
      <c r="AB66" s="108" t="str">
        <f>IF(AB64="","",VLOOKUP(AB64,シフト記号表!$C$5:$Y$46,23,FALSE))</f>
        <v/>
      </c>
      <c r="AC66" s="108" t="str">
        <f>IF(AC64="","",VLOOKUP(AC64,シフト記号表!$C$5:$Y$46,23,FALSE))</f>
        <v/>
      </c>
      <c r="AD66" s="108" t="str">
        <f>IF(AD64="","",VLOOKUP(AD64,シフト記号表!$C$5:$Y$46,23,FALSE))</f>
        <v/>
      </c>
      <c r="AE66" s="108" t="str">
        <f>IF(AE64="","",VLOOKUP(AE64,シフト記号表!$C$5:$Y$46,23,FALSE))</f>
        <v/>
      </c>
      <c r="AF66" s="108" t="str">
        <f>IF(AF64="","",VLOOKUP(AF64,シフト記号表!$C$5:$Y$46,23,FALSE))</f>
        <v/>
      </c>
      <c r="AG66" s="109" t="str">
        <f>IF(AG64="","",VLOOKUP(AG64,シフト記号表!$C$5:$Y$46,23,FALSE))</f>
        <v/>
      </c>
      <c r="AH66" s="107" t="str">
        <f>IF(AH64="","",VLOOKUP(AH64,シフト記号表!$C$5:$Y$46,23,FALSE))</f>
        <v/>
      </c>
      <c r="AI66" s="108" t="str">
        <f>IF(AI64="","",VLOOKUP(AI64,シフト記号表!$C$5:$Y$46,23,FALSE))</f>
        <v/>
      </c>
      <c r="AJ66" s="108" t="str">
        <f>IF(AJ64="","",VLOOKUP(AJ64,シフト記号表!$C$5:$Y$46,23,FALSE))</f>
        <v/>
      </c>
      <c r="AK66" s="108" t="str">
        <f>IF(AK64="","",VLOOKUP(AK64,シフト記号表!$C$5:$Y$46,23,FALSE))</f>
        <v/>
      </c>
      <c r="AL66" s="108" t="str">
        <f>IF(AL64="","",VLOOKUP(AL64,シフト記号表!$C$5:$Y$46,23,FALSE))</f>
        <v/>
      </c>
      <c r="AM66" s="108" t="str">
        <f>IF(AM64="","",VLOOKUP(AM64,シフト記号表!$C$5:$Y$46,23,FALSE))</f>
        <v/>
      </c>
      <c r="AN66" s="109" t="str">
        <f>IF(AN64="","",VLOOKUP(AN64,シフト記号表!$C$5:$Y$46,23,FALSE))</f>
        <v/>
      </c>
      <c r="AO66" s="107" t="str">
        <f>IF(AO64="","",VLOOKUP(AO64,シフト記号表!$C$5:$Y$46,23,FALSE))</f>
        <v/>
      </c>
      <c r="AP66" s="108" t="str">
        <f>IF(AP64="","",VLOOKUP(AP64,シフト記号表!$C$5:$Y$46,23,FALSE))</f>
        <v/>
      </c>
      <c r="AQ66" s="108" t="str">
        <f>IF(AQ64="","",VLOOKUP(AQ64,シフト記号表!$C$5:$Y$46,23,FALSE))</f>
        <v/>
      </c>
      <c r="AR66" s="108" t="str">
        <f>IF(AR64="","",VLOOKUP(AR64,シフト記号表!$C$5:$Y$46,23,FALSE))</f>
        <v/>
      </c>
      <c r="AS66" s="108" t="str">
        <f>IF(AS64="","",VLOOKUP(AS64,シフト記号表!$C$5:$Y$46,23,FALSE))</f>
        <v/>
      </c>
      <c r="AT66" s="108" t="str">
        <f>IF(AT64="","",VLOOKUP(AT64,シフト記号表!$C$5:$Y$46,23,FALSE))</f>
        <v/>
      </c>
      <c r="AU66" s="109" t="str">
        <f>IF(AU64="","",VLOOKUP(AU64,シフト記号表!$C$5:$Y$46,23,FALSE))</f>
        <v/>
      </c>
      <c r="AV66" s="107" t="str">
        <f>IF(AV64="","",VLOOKUP(AV64,シフト記号表!$C$5:$Y$46,23,FALSE))</f>
        <v/>
      </c>
      <c r="AW66" s="108" t="str">
        <f>IF(AW64="","",VLOOKUP(AW64,シフト記号表!$C$5:$Y$46,23,FALSE))</f>
        <v/>
      </c>
      <c r="AX66" s="108" t="str">
        <f>IF(AX64="","",VLOOKUP(AX64,シフト記号表!$C$5:$Y$46,23,FALSE))</f>
        <v/>
      </c>
      <c r="AY66" s="108" t="str">
        <f>IF(AY64="","",VLOOKUP(AY64,シフト記号表!$C$5:$Y$46,23,FALSE))</f>
        <v/>
      </c>
      <c r="AZ66" s="108" t="str">
        <f>IF(AZ64="","",VLOOKUP(AZ64,シフト記号表!$C$5:$Y$46,23,FALSE))</f>
        <v/>
      </c>
      <c r="BA66" s="108" t="str">
        <f>IF(BA64="","",VLOOKUP(BA64,シフト記号表!$C$5:$Y$46,23,FALSE))</f>
        <v/>
      </c>
      <c r="BB66" s="109" t="str">
        <f>IF(BB64="","",VLOOKUP(BB64,シフト記号表!$C$5:$Y$46,23,FALSE))</f>
        <v/>
      </c>
      <c r="BC66" s="107" t="str">
        <f>IF(BC64="","",VLOOKUP(BC64,シフト記号表!$C$5:$Y$46,23,FALSE))</f>
        <v/>
      </c>
      <c r="BD66" s="108" t="str">
        <f>IF(BD64="","",VLOOKUP(BD64,シフト記号表!$C$5:$Y$46,23,FALSE))</f>
        <v/>
      </c>
      <c r="BE66" s="108" t="str">
        <f>IF(BE64="","",VLOOKUP(BE64,シフト記号表!$C$5:$Y$46,23,FALSE))</f>
        <v/>
      </c>
      <c r="BF66" s="261">
        <f>IF($BI$3="計画",SUM(AA66:BB66),IF($BI$3="実績",SUM(AA66:BE66),""))</f>
        <v>0</v>
      </c>
      <c r="BG66" s="262"/>
      <c r="BH66" s="282">
        <f>IF($BI$3="計画",BF66/4,IF($BI$3="実績",(BF66/($BI$7/7)),""))</f>
        <v>0</v>
      </c>
      <c r="BI66" s="283"/>
      <c r="BJ66" s="241"/>
      <c r="BK66" s="242"/>
      <c r="BL66" s="242"/>
      <c r="BM66" s="242"/>
      <c r="BN66" s="243"/>
    </row>
    <row r="67" spans="2:66" ht="20.25" customHeight="1" x14ac:dyDescent="0.4">
      <c r="B67" s="111"/>
      <c r="C67" s="408"/>
      <c r="D67" s="411"/>
      <c r="E67" s="412"/>
      <c r="F67" s="413"/>
      <c r="G67" s="244"/>
      <c r="H67" s="245"/>
      <c r="I67" s="94"/>
      <c r="J67" s="90"/>
      <c r="K67" s="94"/>
      <c r="L67" s="90"/>
      <c r="M67" s="270"/>
      <c r="N67" s="271"/>
      <c r="O67" s="248"/>
      <c r="P67" s="249"/>
      <c r="Q67" s="249"/>
      <c r="R67" s="245"/>
      <c r="S67" s="272"/>
      <c r="T67" s="236"/>
      <c r="U67" s="273"/>
      <c r="V67" s="114" t="s">
        <v>18</v>
      </c>
      <c r="W67" s="122"/>
      <c r="X67" s="122"/>
      <c r="Y67" s="123"/>
      <c r="Z67" s="128"/>
      <c r="AA67" s="118"/>
      <c r="AB67" s="119"/>
      <c r="AC67" s="119"/>
      <c r="AD67" s="119"/>
      <c r="AE67" s="119"/>
      <c r="AF67" s="119"/>
      <c r="AG67" s="120"/>
      <c r="AH67" s="118"/>
      <c r="AI67" s="119"/>
      <c r="AJ67" s="119"/>
      <c r="AK67" s="119"/>
      <c r="AL67" s="119"/>
      <c r="AM67" s="119"/>
      <c r="AN67" s="120"/>
      <c r="AO67" s="118"/>
      <c r="AP67" s="119"/>
      <c r="AQ67" s="119"/>
      <c r="AR67" s="119"/>
      <c r="AS67" s="119"/>
      <c r="AT67" s="119"/>
      <c r="AU67" s="120"/>
      <c r="AV67" s="118"/>
      <c r="AW67" s="119"/>
      <c r="AX67" s="119"/>
      <c r="AY67" s="119"/>
      <c r="AZ67" s="119"/>
      <c r="BA67" s="119"/>
      <c r="BB67" s="120"/>
      <c r="BC67" s="118"/>
      <c r="BD67" s="119"/>
      <c r="BE67" s="121"/>
      <c r="BF67" s="278"/>
      <c r="BG67" s="279"/>
      <c r="BH67" s="280"/>
      <c r="BI67" s="281"/>
      <c r="BJ67" s="235"/>
      <c r="BK67" s="236"/>
      <c r="BL67" s="236"/>
      <c r="BM67" s="236"/>
      <c r="BN67" s="237"/>
    </row>
    <row r="68" spans="2:66" ht="20.25" customHeight="1" x14ac:dyDescent="0.4">
      <c r="B68" s="93">
        <f>B65+1</f>
        <v>17</v>
      </c>
      <c r="C68" s="409"/>
      <c r="D68" s="414"/>
      <c r="E68" s="412"/>
      <c r="F68" s="413"/>
      <c r="G68" s="244"/>
      <c r="H68" s="245"/>
      <c r="I68" s="94"/>
      <c r="J68" s="90"/>
      <c r="K68" s="94"/>
      <c r="L68" s="90"/>
      <c r="M68" s="246"/>
      <c r="N68" s="247"/>
      <c r="O68" s="248"/>
      <c r="P68" s="249"/>
      <c r="Q68" s="249"/>
      <c r="R68" s="245"/>
      <c r="S68" s="274"/>
      <c r="T68" s="239"/>
      <c r="U68" s="275"/>
      <c r="V68" s="95" t="s">
        <v>83</v>
      </c>
      <c r="W68" s="96"/>
      <c r="X68" s="96"/>
      <c r="Y68" s="97"/>
      <c r="Z68" s="98"/>
      <c r="AA68" s="99" t="str">
        <f>IF(AA67="","",VLOOKUP(AA67,シフト記号表!$C$5:$W$46,21,FALSE))</f>
        <v/>
      </c>
      <c r="AB68" s="100" t="str">
        <f>IF(AB67="","",VLOOKUP(AB67,シフト記号表!$C$5:$W$46,21,FALSE))</f>
        <v/>
      </c>
      <c r="AC68" s="100" t="str">
        <f>IF(AC67="","",VLOOKUP(AC67,シフト記号表!$C$5:$W$46,21,FALSE))</f>
        <v/>
      </c>
      <c r="AD68" s="100" t="str">
        <f>IF(AD67="","",VLOOKUP(AD67,シフト記号表!$C$5:$W$46,21,FALSE))</f>
        <v/>
      </c>
      <c r="AE68" s="100" t="str">
        <f>IF(AE67="","",VLOOKUP(AE67,シフト記号表!$C$5:$W$46,21,FALSE))</f>
        <v/>
      </c>
      <c r="AF68" s="100" t="str">
        <f>IF(AF67="","",VLOOKUP(AF67,シフト記号表!$C$5:$W$46,21,FALSE))</f>
        <v/>
      </c>
      <c r="AG68" s="101" t="str">
        <f>IF(AG67="","",VLOOKUP(AG67,シフト記号表!$C$5:$W$46,21,FALSE))</f>
        <v/>
      </c>
      <c r="AH68" s="99" t="str">
        <f>IF(AH67="","",VLOOKUP(AH67,シフト記号表!$C$5:$W$46,21,FALSE))</f>
        <v/>
      </c>
      <c r="AI68" s="100" t="str">
        <f>IF(AI67="","",VLOOKUP(AI67,シフト記号表!$C$5:$W$46,21,FALSE))</f>
        <v/>
      </c>
      <c r="AJ68" s="100" t="str">
        <f>IF(AJ67="","",VLOOKUP(AJ67,シフト記号表!$C$5:$W$46,21,FALSE))</f>
        <v/>
      </c>
      <c r="AK68" s="100" t="str">
        <f>IF(AK67="","",VLOOKUP(AK67,シフト記号表!$C$5:$W$46,21,FALSE))</f>
        <v/>
      </c>
      <c r="AL68" s="100" t="str">
        <f>IF(AL67="","",VLOOKUP(AL67,シフト記号表!$C$5:$W$46,21,FALSE))</f>
        <v/>
      </c>
      <c r="AM68" s="100" t="str">
        <f>IF(AM67="","",VLOOKUP(AM67,シフト記号表!$C$5:$W$46,21,FALSE))</f>
        <v/>
      </c>
      <c r="AN68" s="101" t="str">
        <f>IF(AN67="","",VLOOKUP(AN67,シフト記号表!$C$5:$W$46,21,FALSE))</f>
        <v/>
      </c>
      <c r="AO68" s="99" t="str">
        <f>IF(AO67="","",VLOOKUP(AO67,シフト記号表!$C$5:$W$46,21,FALSE))</f>
        <v/>
      </c>
      <c r="AP68" s="100" t="str">
        <f>IF(AP67="","",VLOOKUP(AP67,シフト記号表!$C$5:$W$46,21,FALSE))</f>
        <v/>
      </c>
      <c r="AQ68" s="100" t="str">
        <f>IF(AQ67="","",VLOOKUP(AQ67,シフト記号表!$C$5:$W$46,21,FALSE))</f>
        <v/>
      </c>
      <c r="AR68" s="100" t="str">
        <f>IF(AR67="","",VLOOKUP(AR67,シフト記号表!$C$5:$W$46,21,FALSE))</f>
        <v/>
      </c>
      <c r="AS68" s="100" t="str">
        <f>IF(AS67="","",VLOOKUP(AS67,シフト記号表!$C$5:$W$46,21,FALSE))</f>
        <v/>
      </c>
      <c r="AT68" s="100" t="str">
        <f>IF(AT67="","",VLOOKUP(AT67,シフト記号表!$C$5:$W$46,21,FALSE))</f>
        <v/>
      </c>
      <c r="AU68" s="101" t="str">
        <f>IF(AU67="","",VLOOKUP(AU67,シフト記号表!$C$5:$W$46,21,FALSE))</f>
        <v/>
      </c>
      <c r="AV68" s="99" t="str">
        <f>IF(AV67="","",VLOOKUP(AV67,シフト記号表!$C$5:$W$46,21,FALSE))</f>
        <v/>
      </c>
      <c r="AW68" s="100" t="str">
        <f>IF(AW67="","",VLOOKUP(AW67,シフト記号表!$C$5:$W$46,21,FALSE))</f>
        <v/>
      </c>
      <c r="AX68" s="100" t="str">
        <f>IF(AX67="","",VLOOKUP(AX67,シフト記号表!$C$5:$W$46,21,FALSE))</f>
        <v/>
      </c>
      <c r="AY68" s="100" t="str">
        <f>IF(AY67="","",VLOOKUP(AY67,シフト記号表!$C$5:$W$46,21,FALSE))</f>
        <v/>
      </c>
      <c r="AZ68" s="100" t="str">
        <f>IF(AZ67="","",VLOOKUP(AZ67,シフト記号表!$C$5:$W$46,21,FALSE))</f>
        <v/>
      </c>
      <c r="BA68" s="100" t="str">
        <f>IF(BA67="","",VLOOKUP(BA67,シフト記号表!$C$5:$W$46,21,FALSE))</f>
        <v/>
      </c>
      <c r="BB68" s="101" t="str">
        <f>IF(BB67="","",VLOOKUP(BB67,シフト記号表!$C$5:$W$46,21,FALSE))</f>
        <v/>
      </c>
      <c r="BC68" s="99" t="str">
        <f>IF(BC67="","",VLOOKUP(BC67,シフト記号表!$C$5:$W$46,21,FALSE))</f>
        <v/>
      </c>
      <c r="BD68" s="100" t="str">
        <f>IF(BD67="","",VLOOKUP(BD67,シフト記号表!$C$5:$W$46,21,FALSE))</f>
        <v/>
      </c>
      <c r="BE68" s="100" t="str">
        <f>IF(BE67="","",VLOOKUP(BE67,シフト記号表!$C$5:$W$46,21,FALSE))</f>
        <v/>
      </c>
      <c r="BF68" s="250">
        <f>IF($BI$3="計画",SUM(AA68:BB68),IF($BI$3="実績",SUM(AA68:BE68),""))</f>
        <v>0</v>
      </c>
      <c r="BG68" s="251"/>
      <c r="BH68" s="252">
        <f>IF($BI$3="計画",BF68/4,IF($BI$3="実績",(BF68/($BI$7/7)),""))</f>
        <v>0</v>
      </c>
      <c r="BI68" s="253"/>
      <c r="BJ68" s="238"/>
      <c r="BK68" s="239"/>
      <c r="BL68" s="239"/>
      <c r="BM68" s="239"/>
      <c r="BN68" s="240"/>
    </row>
    <row r="69" spans="2:66" ht="20.25" customHeight="1" x14ac:dyDescent="0.4">
      <c r="B69" s="102"/>
      <c r="C69" s="409"/>
      <c r="D69" s="414"/>
      <c r="E69" s="412"/>
      <c r="F69" s="413"/>
      <c r="G69" s="254"/>
      <c r="H69" s="255"/>
      <c r="I69" s="263">
        <f>G68</f>
        <v>0</v>
      </c>
      <c r="J69" s="255"/>
      <c r="K69" s="263">
        <f>M68</f>
        <v>0</v>
      </c>
      <c r="L69" s="255"/>
      <c r="M69" s="256"/>
      <c r="N69" s="257"/>
      <c r="O69" s="258"/>
      <c r="P69" s="259"/>
      <c r="Q69" s="259"/>
      <c r="R69" s="260"/>
      <c r="S69" s="276"/>
      <c r="T69" s="242"/>
      <c r="U69" s="277"/>
      <c r="V69" s="103" t="s">
        <v>127</v>
      </c>
      <c r="W69" s="129"/>
      <c r="X69" s="129"/>
      <c r="Y69" s="130"/>
      <c r="Z69" s="131"/>
      <c r="AA69" s="107" t="str">
        <f>IF(AA67="","",VLOOKUP(AA67,シフト記号表!$C$5:$Y$46,23,FALSE))</f>
        <v/>
      </c>
      <c r="AB69" s="108" t="str">
        <f>IF(AB67="","",VLOOKUP(AB67,シフト記号表!$C$5:$Y$46,23,FALSE))</f>
        <v/>
      </c>
      <c r="AC69" s="108" t="str">
        <f>IF(AC67="","",VLOOKUP(AC67,シフト記号表!$C$5:$Y$46,23,FALSE))</f>
        <v/>
      </c>
      <c r="AD69" s="108" t="str">
        <f>IF(AD67="","",VLOOKUP(AD67,シフト記号表!$C$5:$Y$46,23,FALSE))</f>
        <v/>
      </c>
      <c r="AE69" s="108" t="str">
        <f>IF(AE67="","",VLOOKUP(AE67,シフト記号表!$C$5:$Y$46,23,FALSE))</f>
        <v/>
      </c>
      <c r="AF69" s="108" t="str">
        <f>IF(AF67="","",VLOOKUP(AF67,シフト記号表!$C$5:$Y$46,23,FALSE))</f>
        <v/>
      </c>
      <c r="AG69" s="109" t="str">
        <f>IF(AG67="","",VLOOKUP(AG67,シフト記号表!$C$5:$Y$46,23,FALSE))</f>
        <v/>
      </c>
      <c r="AH69" s="107" t="str">
        <f>IF(AH67="","",VLOOKUP(AH67,シフト記号表!$C$5:$Y$46,23,FALSE))</f>
        <v/>
      </c>
      <c r="AI69" s="108" t="str">
        <f>IF(AI67="","",VLOOKUP(AI67,シフト記号表!$C$5:$Y$46,23,FALSE))</f>
        <v/>
      </c>
      <c r="AJ69" s="108" t="str">
        <f>IF(AJ67="","",VLOOKUP(AJ67,シフト記号表!$C$5:$Y$46,23,FALSE))</f>
        <v/>
      </c>
      <c r="AK69" s="108" t="str">
        <f>IF(AK67="","",VLOOKUP(AK67,シフト記号表!$C$5:$Y$46,23,FALSE))</f>
        <v/>
      </c>
      <c r="AL69" s="108" t="str">
        <f>IF(AL67="","",VLOOKUP(AL67,シフト記号表!$C$5:$Y$46,23,FALSE))</f>
        <v/>
      </c>
      <c r="AM69" s="108" t="str">
        <f>IF(AM67="","",VLOOKUP(AM67,シフト記号表!$C$5:$Y$46,23,FALSE))</f>
        <v/>
      </c>
      <c r="AN69" s="109" t="str">
        <f>IF(AN67="","",VLOOKUP(AN67,シフト記号表!$C$5:$Y$46,23,FALSE))</f>
        <v/>
      </c>
      <c r="AO69" s="107" t="str">
        <f>IF(AO67="","",VLOOKUP(AO67,シフト記号表!$C$5:$Y$46,23,FALSE))</f>
        <v/>
      </c>
      <c r="AP69" s="108" t="str">
        <f>IF(AP67="","",VLOOKUP(AP67,シフト記号表!$C$5:$Y$46,23,FALSE))</f>
        <v/>
      </c>
      <c r="AQ69" s="108" t="str">
        <f>IF(AQ67="","",VLOOKUP(AQ67,シフト記号表!$C$5:$Y$46,23,FALSE))</f>
        <v/>
      </c>
      <c r="AR69" s="108" t="str">
        <f>IF(AR67="","",VLOOKUP(AR67,シフト記号表!$C$5:$Y$46,23,FALSE))</f>
        <v/>
      </c>
      <c r="AS69" s="108" t="str">
        <f>IF(AS67="","",VLOOKUP(AS67,シフト記号表!$C$5:$Y$46,23,FALSE))</f>
        <v/>
      </c>
      <c r="AT69" s="108" t="str">
        <f>IF(AT67="","",VLOOKUP(AT67,シフト記号表!$C$5:$Y$46,23,FALSE))</f>
        <v/>
      </c>
      <c r="AU69" s="109" t="str">
        <f>IF(AU67="","",VLOOKUP(AU67,シフト記号表!$C$5:$Y$46,23,FALSE))</f>
        <v/>
      </c>
      <c r="AV69" s="107" t="str">
        <f>IF(AV67="","",VLOOKUP(AV67,シフト記号表!$C$5:$Y$46,23,FALSE))</f>
        <v/>
      </c>
      <c r="AW69" s="108" t="str">
        <f>IF(AW67="","",VLOOKUP(AW67,シフト記号表!$C$5:$Y$46,23,FALSE))</f>
        <v/>
      </c>
      <c r="AX69" s="108" t="str">
        <f>IF(AX67="","",VLOOKUP(AX67,シフト記号表!$C$5:$Y$46,23,FALSE))</f>
        <v/>
      </c>
      <c r="AY69" s="108" t="str">
        <f>IF(AY67="","",VLOOKUP(AY67,シフト記号表!$C$5:$Y$46,23,FALSE))</f>
        <v/>
      </c>
      <c r="AZ69" s="108" t="str">
        <f>IF(AZ67="","",VLOOKUP(AZ67,シフト記号表!$C$5:$Y$46,23,FALSE))</f>
        <v/>
      </c>
      <c r="BA69" s="108" t="str">
        <f>IF(BA67="","",VLOOKUP(BA67,シフト記号表!$C$5:$Y$46,23,FALSE))</f>
        <v/>
      </c>
      <c r="BB69" s="109" t="str">
        <f>IF(BB67="","",VLOOKUP(BB67,シフト記号表!$C$5:$Y$46,23,FALSE))</f>
        <v/>
      </c>
      <c r="BC69" s="107" t="str">
        <f>IF(BC67="","",VLOOKUP(BC67,シフト記号表!$C$5:$Y$46,23,FALSE))</f>
        <v/>
      </c>
      <c r="BD69" s="108" t="str">
        <f>IF(BD67="","",VLOOKUP(BD67,シフト記号表!$C$5:$Y$46,23,FALSE))</f>
        <v/>
      </c>
      <c r="BE69" s="108" t="str">
        <f>IF(BE67="","",VLOOKUP(BE67,シフト記号表!$C$5:$Y$46,23,FALSE))</f>
        <v/>
      </c>
      <c r="BF69" s="261">
        <f>IF($BI$3="計画",SUM(AA69:BB69),IF($BI$3="実績",SUM(AA69:BE69),""))</f>
        <v>0</v>
      </c>
      <c r="BG69" s="262"/>
      <c r="BH69" s="282">
        <f>IF($BI$3="計画",BF69/4,IF($BI$3="実績",(BF69/($BI$7/7)),""))</f>
        <v>0</v>
      </c>
      <c r="BI69" s="283"/>
      <c r="BJ69" s="241"/>
      <c r="BK69" s="242"/>
      <c r="BL69" s="242"/>
      <c r="BM69" s="242"/>
      <c r="BN69" s="243"/>
    </row>
    <row r="70" spans="2:66" ht="20.25" customHeight="1" x14ac:dyDescent="0.4">
      <c r="B70" s="111"/>
      <c r="C70" s="408"/>
      <c r="D70" s="411"/>
      <c r="E70" s="412"/>
      <c r="F70" s="413"/>
      <c r="G70" s="244"/>
      <c r="H70" s="245"/>
      <c r="I70" s="94"/>
      <c r="J70" s="90"/>
      <c r="K70" s="94"/>
      <c r="L70" s="90"/>
      <c r="M70" s="270"/>
      <c r="N70" s="271"/>
      <c r="O70" s="248"/>
      <c r="P70" s="249"/>
      <c r="Q70" s="249"/>
      <c r="R70" s="245"/>
      <c r="S70" s="272"/>
      <c r="T70" s="236"/>
      <c r="U70" s="273"/>
      <c r="V70" s="114" t="s">
        <v>18</v>
      </c>
      <c r="W70" s="122"/>
      <c r="X70" s="122"/>
      <c r="Y70" s="123"/>
      <c r="Z70" s="128"/>
      <c r="AA70" s="118"/>
      <c r="AB70" s="119"/>
      <c r="AC70" s="119"/>
      <c r="AD70" s="119"/>
      <c r="AE70" s="119"/>
      <c r="AF70" s="119"/>
      <c r="AG70" s="120"/>
      <c r="AH70" s="118"/>
      <c r="AI70" s="119"/>
      <c r="AJ70" s="119"/>
      <c r="AK70" s="119"/>
      <c r="AL70" s="119"/>
      <c r="AM70" s="119"/>
      <c r="AN70" s="120"/>
      <c r="AO70" s="118"/>
      <c r="AP70" s="119"/>
      <c r="AQ70" s="119"/>
      <c r="AR70" s="119"/>
      <c r="AS70" s="119"/>
      <c r="AT70" s="119"/>
      <c r="AU70" s="120"/>
      <c r="AV70" s="118"/>
      <c r="AW70" s="119"/>
      <c r="AX70" s="119"/>
      <c r="AY70" s="119"/>
      <c r="AZ70" s="119"/>
      <c r="BA70" s="119"/>
      <c r="BB70" s="120"/>
      <c r="BC70" s="118"/>
      <c r="BD70" s="119"/>
      <c r="BE70" s="121"/>
      <c r="BF70" s="278"/>
      <c r="BG70" s="279"/>
      <c r="BH70" s="280"/>
      <c r="BI70" s="281"/>
      <c r="BJ70" s="235"/>
      <c r="BK70" s="236"/>
      <c r="BL70" s="236"/>
      <c r="BM70" s="236"/>
      <c r="BN70" s="237"/>
    </row>
    <row r="71" spans="2:66" ht="20.25" customHeight="1" x14ac:dyDescent="0.4">
      <c r="B71" s="93">
        <f>B68+1</f>
        <v>18</v>
      </c>
      <c r="C71" s="409"/>
      <c r="D71" s="414"/>
      <c r="E71" s="412"/>
      <c r="F71" s="413"/>
      <c r="G71" s="244"/>
      <c r="H71" s="245"/>
      <c r="I71" s="94"/>
      <c r="J71" s="90"/>
      <c r="K71" s="94"/>
      <c r="L71" s="90"/>
      <c r="M71" s="246"/>
      <c r="N71" s="247"/>
      <c r="O71" s="248"/>
      <c r="P71" s="249"/>
      <c r="Q71" s="249"/>
      <c r="R71" s="245"/>
      <c r="S71" s="274"/>
      <c r="T71" s="239"/>
      <c r="U71" s="275"/>
      <c r="V71" s="95" t="s">
        <v>83</v>
      </c>
      <c r="W71" s="96"/>
      <c r="X71" s="96"/>
      <c r="Y71" s="97"/>
      <c r="Z71" s="98"/>
      <c r="AA71" s="99" t="str">
        <f>IF(AA70="","",VLOOKUP(AA70,シフト記号表!$C$5:$W$46,21,FALSE))</f>
        <v/>
      </c>
      <c r="AB71" s="100" t="str">
        <f>IF(AB70="","",VLOOKUP(AB70,シフト記号表!$C$5:$W$46,21,FALSE))</f>
        <v/>
      </c>
      <c r="AC71" s="100" t="str">
        <f>IF(AC70="","",VLOOKUP(AC70,シフト記号表!$C$5:$W$46,21,FALSE))</f>
        <v/>
      </c>
      <c r="AD71" s="100" t="str">
        <f>IF(AD70="","",VLOOKUP(AD70,シフト記号表!$C$5:$W$46,21,FALSE))</f>
        <v/>
      </c>
      <c r="AE71" s="100" t="str">
        <f>IF(AE70="","",VLOOKUP(AE70,シフト記号表!$C$5:$W$46,21,FALSE))</f>
        <v/>
      </c>
      <c r="AF71" s="100" t="str">
        <f>IF(AF70="","",VLOOKUP(AF70,シフト記号表!$C$5:$W$46,21,FALSE))</f>
        <v/>
      </c>
      <c r="AG71" s="101" t="str">
        <f>IF(AG70="","",VLOOKUP(AG70,シフト記号表!$C$5:$W$46,21,FALSE))</f>
        <v/>
      </c>
      <c r="AH71" s="99" t="str">
        <f>IF(AH70="","",VLOOKUP(AH70,シフト記号表!$C$5:$W$46,21,FALSE))</f>
        <v/>
      </c>
      <c r="AI71" s="100" t="str">
        <f>IF(AI70="","",VLOOKUP(AI70,シフト記号表!$C$5:$W$46,21,FALSE))</f>
        <v/>
      </c>
      <c r="AJ71" s="100" t="str">
        <f>IF(AJ70="","",VLOOKUP(AJ70,シフト記号表!$C$5:$W$46,21,FALSE))</f>
        <v/>
      </c>
      <c r="AK71" s="100" t="str">
        <f>IF(AK70="","",VLOOKUP(AK70,シフト記号表!$C$5:$W$46,21,FALSE))</f>
        <v/>
      </c>
      <c r="AL71" s="100" t="str">
        <f>IF(AL70="","",VLOOKUP(AL70,シフト記号表!$C$5:$W$46,21,FALSE))</f>
        <v/>
      </c>
      <c r="AM71" s="100" t="str">
        <f>IF(AM70="","",VLOOKUP(AM70,シフト記号表!$C$5:$W$46,21,FALSE))</f>
        <v/>
      </c>
      <c r="AN71" s="101" t="str">
        <f>IF(AN70="","",VLOOKUP(AN70,シフト記号表!$C$5:$W$46,21,FALSE))</f>
        <v/>
      </c>
      <c r="AO71" s="99" t="str">
        <f>IF(AO70="","",VLOOKUP(AO70,シフト記号表!$C$5:$W$46,21,FALSE))</f>
        <v/>
      </c>
      <c r="AP71" s="100" t="str">
        <f>IF(AP70="","",VLOOKUP(AP70,シフト記号表!$C$5:$W$46,21,FALSE))</f>
        <v/>
      </c>
      <c r="AQ71" s="100" t="str">
        <f>IF(AQ70="","",VLOOKUP(AQ70,シフト記号表!$C$5:$W$46,21,FALSE))</f>
        <v/>
      </c>
      <c r="AR71" s="100" t="str">
        <f>IF(AR70="","",VLOOKUP(AR70,シフト記号表!$C$5:$W$46,21,FALSE))</f>
        <v/>
      </c>
      <c r="AS71" s="100" t="str">
        <f>IF(AS70="","",VLOOKUP(AS70,シフト記号表!$C$5:$W$46,21,FALSE))</f>
        <v/>
      </c>
      <c r="AT71" s="100" t="str">
        <f>IF(AT70="","",VLOOKUP(AT70,シフト記号表!$C$5:$W$46,21,FALSE))</f>
        <v/>
      </c>
      <c r="AU71" s="101" t="str">
        <f>IF(AU70="","",VLOOKUP(AU70,シフト記号表!$C$5:$W$46,21,FALSE))</f>
        <v/>
      </c>
      <c r="AV71" s="99" t="str">
        <f>IF(AV70="","",VLOOKUP(AV70,シフト記号表!$C$5:$W$46,21,FALSE))</f>
        <v/>
      </c>
      <c r="AW71" s="100" t="str">
        <f>IF(AW70="","",VLOOKUP(AW70,シフト記号表!$C$5:$W$46,21,FALSE))</f>
        <v/>
      </c>
      <c r="AX71" s="100" t="str">
        <f>IF(AX70="","",VLOOKUP(AX70,シフト記号表!$C$5:$W$46,21,FALSE))</f>
        <v/>
      </c>
      <c r="AY71" s="100" t="str">
        <f>IF(AY70="","",VLOOKUP(AY70,シフト記号表!$C$5:$W$46,21,FALSE))</f>
        <v/>
      </c>
      <c r="AZ71" s="100" t="str">
        <f>IF(AZ70="","",VLOOKUP(AZ70,シフト記号表!$C$5:$W$46,21,FALSE))</f>
        <v/>
      </c>
      <c r="BA71" s="100" t="str">
        <f>IF(BA70="","",VLOOKUP(BA70,シフト記号表!$C$5:$W$46,21,FALSE))</f>
        <v/>
      </c>
      <c r="BB71" s="101" t="str">
        <f>IF(BB70="","",VLOOKUP(BB70,シフト記号表!$C$5:$W$46,21,FALSE))</f>
        <v/>
      </c>
      <c r="BC71" s="99" t="str">
        <f>IF(BC70="","",VLOOKUP(BC70,シフト記号表!$C$5:$W$46,21,FALSE))</f>
        <v/>
      </c>
      <c r="BD71" s="100" t="str">
        <f>IF(BD70="","",VLOOKUP(BD70,シフト記号表!$C$5:$W$46,21,FALSE))</f>
        <v/>
      </c>
      <c r="BE71" s="100" t="str">
        <f>IF(BE70="","",VLOOKUP(BE70,シフト記号表!$C$5:$W$46,21,FALSE))</f>
        <v/>
      </c>
      <c r="BF71" s="250">
        <f>IF($BI$3="計画",SUM(AA71:BB71),IF($BI$3="実績",SUM(AA71:BE71),""))</f>
        <v>0</v>
      </c>
      <c r="BG71" s="251"/>
      <c r="BH71" s="252">
        <f>IF($BI$3="計画",BF71/4,IF($BI$3="実績",(BF71/($BI$7/7)),""))</f>
        <v>0</v>
      </c>
      <c r="BI71" s="253"/>
      <c r="BJ71" s="238"/>
      <c r="BK71" s="239"/>
      <c r="BL71" s="239"/>
      <c r="BM71" s="239"/>
      <c r="BN71" s="240"/>
    </row>
    <row r="72" spans="2:66" ht="20.25" customHeight="1" x14ac:dyDescent="0.4">
      <c r="B72" s="102"/>
      <c r="C72" s="409"/>
      <c r="D72" s="414"/>
      <c r="E72" s="412"/>
      <c r="F72" s="413"/>
      <c r="G72" s="254"/>
      <c r="H72" s="255"/>
      <c r="I72" s="263">
        <f>G71</f>
        <v>0</v>
      </c>
      <c r="J72" s="255"/>
      <c r="K72" s="263">
        <f>M71</f>
        <v>0</v>
      </c>
      <c r="L72" s="255"/>
      <c r="M72" s="256"/>
      <c r="N72" s="257"/>
      <c r="O72" s="258"/>
      <c r="P72" s="259"/>
      <c r="Q72" s="259"/>
      <c r="R72" s="260"/>
      <c r="S72" s="276"/>
      <c r="T72" s="242"/>
      <c r="U72" s="277"/>
      <c r="V72" s="103" t="s">
        <v>127</v>
      </c>
      <c r="W72" s="129"/>
      <c r="X72" s="129"/>
      <c r="Y72" s="130"/>
      <c r="Z72" s="131"/>
      <c r="AA72" s="107" t="str">
        <f>IF(AA70="","",VLOOKUP(AA70,シフト記号表!$C$5:$Y$46,23,FALSE))</f>
        <v/>
      </c>
      <c r="AB72" s="108" t="str">
        <f>IF(AB70="","",VLOOKUP(AB70,シフト記号表!$C$5:$Y$46,23,FALSE))</f>
        <v/>
      </c>
      <c r="AC72" s="108" t="str">
        <f>IF(AC70="","",VLOOKUP(AC70,シフト記号表!$C$5:$Y$46,23,FALSE))</f>
        <v/>
      </c>
      <c r="AD72" s="108" t="str">
        <f>IF(AD70="","",VLOOKUP(AD70,シフト記号表!$C$5:$Y$46,23,FALSE))</f>
        <v/>
      </c>
      <c r="AE72" s="108" t="str">
        <f>IF(AE70="","",VLOOKUP(AE70,シフト記号表!$C$5:$Y$46,23,FALSE))</f>
        <v/>
      </c>
      <c r="AF72" s="108" t="str">
        <f>IF(AF70="","",VLOOKUP(AF70,シフト記号表!$C$5:$Y$46,23,FALSE))</f>
        <v/>
      </c>
      <c r="AG72" s="109" t="str">
        <f>IF(AG70="","",VLOOKUP(AG70,シフト記号表!$C$5:$Y$46,23,FALSE))</f>
        <v/>
      </c>
      <c r="AH72" s="107" t="str">
        <f>IF(AH70="","",VLOOKUP(AH70,シフト記号表!$C$5:$Y$46,23,FALSE))</f>
        <v/>
      </c>
      <c r="AI72" s="108" t="str">
        <f>IF(AI70="","",VLOOKUP(AI70,シフト記号表!$C$5:$Y$46,23,FALSE))</f>
        <v/>
      </c>
      <c r="AJ72" s="108" t="str">
        <f>IF(AJ70="","",VLOOKUP(AJ70,シフト記号表!$C$5:$Y$46,23,FALSE))</f>
        <v/>
      </c>
      <c r="AK72" s="108" t="str">
        <f>IF(AK70="","",VLOOKUP(AK70,シフト記号表!$C$5:$Y$46,23,FALSE))</f>
        <v/>
      </c>
      <c r="AL72" s="108" t="str">
        <f>IF(AL70="","",VLOOKUP(AL70,シフト記号表!$C$5:$Y$46,23,FALSE))</f>
        <v/>
      </c>
      <c r="AM72" s="108" t="str">
        <f>IF(AM70="","",VLOOKUP(AM70,シフト記号表!$C$5:$Y$46,23,FALSE))</f>
        <v/>
      </c>
      <c r="AN72" s="109" t="str">
        <f>IF(AN70="","",VLOOKUP(AN70,シフト記号表!$C$5:$Y$46,23,FALSE))</f>
        <v/>
      </c>
      <c r="AO72" s="107" t="str">
        <f>IF(AO70="","",VLOOKUP(AO70,シフト記号表!$C$5:$Y$46,23,FALSE))</f>
        <v/>
      </c>
      <c r="AP72" s="108" t="str">
        <f>IF(AP70="","",VLOOKUP(AP70,シフト記号表!$C$5:$Y$46,23,FALSE))</f>
        <v/>
      </c>
      <c r="AQ72" s="108" t="str">
        <f>IF(AQ70="","",VLOOKUP(AQ70,シフト記号表!$C$5:$Y$46,23,FALSE))</f>
        <v/>
      </c>
      <c r="AR72" s="108" t="str">
        <f>IF(AR70="","",VLOOKUP(AR70,シフト記号表!$C$5:$Y$46,23,FALSE))</f>
        <v/>
      </c>
      <c r="AS72" s="108" t="str">
        <f>IF(AS70="","",VLOOKUP(AS70,シフト記号表!$C$5:$Y$46,23,FALSE))</f>
        <v/>
      </c>
      <c r="AT72" s="108" t="str">
        <f>IF(AT70="","",VLOOKUP(AT70,シフト記号表!$C$5:$Y$46,23,FALSE))</f>
        <v/>
      </c>
      <c r="AU72" s="109" t="str">
        <f>IF(AU70="","",VLOOKUP(AU70,シフト記号表!$C$5:$Y$46,23,FALSE))</f>
        <v/>
      </c>
      <c r="AV72" s="107" t="str">
        <f>IF(AV70="","",VLOOKUP(AV70,シフト記号表!$C$5:$Y$46,23,FALSE))</f>
        <v/>
      </c>
      <c r="AW72" s="108" t="str">
        <f>IF(AW70="","",VLOOKUP(AW70,シフト記号表!$C$5:$Y$46,23,FALSE))</f>
        <v/>
      </c>
      <c r="AX72" s="108" t="str">
        <f>IF(AX70="","",VLOOKUP(AX70,シフト記号表!$C$5:$Y$46,23,FALSE))</f>
        <v/>
      </c>
      <c r="AY72" s="108" t="str">
        <f>IF(AY70="","",VLOOKUP(AY70,シフト記号表!$C$5:$Y$46,23,FALSE))</f>
        <v/>
      </c>
      <c r="AZ72" s="108" t="str">
        <f>IF(AZ70="","",VLOOKUP(AZ70,シフト記号表!$C$5:$Y$46,23,FALSE))</f>
        <v/>
      </c>
      <c r="BA72" s="108" t="str">
        <f>IF(BA70="","",VLOOKUP(BA70,シフト記号表!$C$5:$Y$46,23,FALSE))</f>
        <v/>
      </c>
      <c r="BB72" s="109" t="str">
        <f>IF(BB70="","",VLOOKUP(BB70,シフト記号表!$C$5:$Y$46,23,FALSE))</f>
        <v/>
      </c>
      <c r="BC72" s="107" t="str">
        <f>IF(BC70="","",VLOOKUP(BC70,シフト記号表!$C$5:$Y$46,23,FALSE))</f>
        <v/>
      </c>
      <c r="BD72" s="108" t="str">
        <f>IF(BD70="","",VLOOKUP(BD70,シフト記号表!$C$5:$Y$46,23,FALSE))</f>
        <v/>
      </c>
      <c r="BE72" s="108" t="str">
        <f>IF(BE70="","",VLOOKUP(BE70,シフト記号表!$C$5:$Y$46,23,FALSE))</f>
        <v/>
      </c>
      <c r="BF72" s="261">
        <f>IF($BI$3="計画",SUM(AA72:BB72),IF($BI$3="実績",SUM(AA72:BE72),""))</f>
        <v>0</v>
      </c>
      <c r="BG72" s="262"/>
      <c r="BH72" s="282">
        <f>IF($BI$3="計画",BF72/4,IF($BI$3="実績",(BF72/($BI$7/7)),""))</f>
        <v>0</v>
      </c>
      <c r="BI72" s="283"/>
      <c r="BJ72" s="241"/>
      <c r="BK72" s="242"/>
      <c r="BL72" s="242"/>
      <c r="BM72" s="242"/>
      <c r="BN72" s="243"/>
    </row>
    <row r="73" spans="2:66" ht="20.25" customHeight="1" x14ac:dyDescent="0.4">
      <c r="B73" s="111"/>
      <c r="C73" s="408"/>
      <c r="D73" s="411"/>
      <c r="E73" s="412"/>
      <c r="F73" s="413"/>
      <c r="G73" s="284"/>
      <c r="H73" s="285"/>
      <c r="I73" s="112"/>
      <c r="J73" s="113"/>
      <c r="K73" s="112"/>
      <c r="L73" s="113"/>
      <c r="M73" s="270"/>
      <c r="N73" s="271"/>
      <c r="O73" s="286"/>
      <c r="P73" s="287"/>
      <c r="Q73" s="287"/>
      <c r="R73" s="285"/>
      <c r="S73" s="272"/>
      <c r="T73" s="236"/>
      <c r="U73" s="273"/>
      <c r="V73" s="114" t="s">
        <v>18</v>
      </c>
      <c r="W73" s="115"/>
      <c r="X73" s="115"/>
      <c r="Y73" s="116"/>
      <c r="Z73" s="117"/>
      <c r="AA73" s="118"/>
      <c r="AB73" s="119"/>
      <c r="AC73" s="119"/>
      <c r="AD73" s="119"/>
      <c r="AE73" s="119"/>
      <c r="AF73" s="119"/>
      <c r="AG73" s="120"/>
      <c r="AH73" s="118"/>
      <c r="AI73" s="119"/>
      <c r="AJ73" s="119"/>
      <c r="AK73" s="119"/>
      <c r="AL73" s="119"/>
      <c r="AM73" s="119"/>
      <c r="AN73" s="120"/>
      <c r="AO73" s="118"/>
      <c r="AP73" s="119"/>
      <c r="AQ73" s="119"/>
      <c r="AR73" s="119"/>
      <c r="AS73" s="119"/>
      <c r="AT73" s="119"/>
      <c r="AU73" s="120"/>
      <c r="AV73" s="118"/>
      <c r="AW73" s="119"/>
      <c r="AX73" s="119"/>
      <c r="AY73" s="119"/>
      <c r="AZ73" s="119"/>
      <c r="BA73" s="119"/>
      <c r="BB73" s="120"/>
      <c r="BC73" s="118"/>
      <c r="BD73" s="119"/>
      <c r="BE73" s="121"/>
      <c r="BF73" s="278"/>
      <c r="BG73" s="279"/>
      <c r="BH73" s="280"/>
      <c r="BI73" s="281"/>
      <c r="BJ73" s="235"/>
      <c r="BK73" s="236"/>
      <c r="BL73" s="236"/>
      <c r="BM73" s="236"/>
      <c r="BN73" s="237"/>
    </row>
    <row r="74" spans="2:66" ht="20.25" customHeight="1" x14ac:dyDescent="0.4">
      <c r="B74" s="93">
        <f>B71+1</f>
        <v>19</v>
      </c>
      <c r="C74" s="409"/>
      <c r="D74" s="414"/>
      <c r="E74" s="412"/>
      <c r="F74" s="413"/>
      <c r="G74" s="244"/>
      <c r="H74" s="245"/>
      <c r="I74" s="94"/>
      <c r="J74" s="90"/>
      <c r="K74" s="94"/>
      <c r="L74" s="90"/>
      <c r="M74" s="246"/>
      <c r="N74" s="247"/>
      <c r="O74" s="248"/>
      <c r="P74" s="249"/>
      <c r="Q74" s="249"/>
      <c r="R74" s="245"/>
      <c r="S74" s="274"/>
      <c r="T74" s="239"/>
      <c r="U74" s="275"/>
      <c r="V74" s="95" t="s">
        <v>83</v>
      </c>
      <c r="W74" s="96"/>
      <c r="X74" s="96"/>
      <c r="Y74" s="97"/>
      <c r="Z74" s="98"/>
      <c r="AA74" s="99" t="str">
        <f>IF(AA73="","",VLOOKUP(AA73,シフト記号表!$C$5:$W$46,21,FALSE))</f>
        <v/>
      </c>
      <c r="AB74" s="100" t="str">
        <f>IF(AB73="","",VLOOKUP(AB73,シフト記号表!$C$5:$W$46,21,FALSE))</f>
        <v/>
      </c>
      <c r="AC74" s="100" t="str">
        <f>IF(AC73="","",VLOOKUP(AC73,シフト記号表!$C$5:$W$46,21,FALSE))</f>
        <v/>
      </c>
      <c r="AD74" s="100" t="str">
        <f>IF(AD73="","",VLOOKUP(AD73,シフト記号表!$C$5:$W$46,21,FALSE))</f>
        <v/>
      </c>
      <c r="AE74" s="100" t="str">
        <f>IF(AE73="","",VLOOKUP(AE73,シフト記号表!$C$5:$W$46,21,FALSE))</f>
        <v/>
      </c>
      <c r="AF74" s="100" t="str">
        <f>IF(AF73="","",VLOOKUP(AF73,シフト記号表!$C$5:$W$46,21,FALSE))</f>
        <v/>
      </c>
      <c r="AG74" s="101" t="str">
        <f>IF(AG73="","",VLOOKUP(AG73,シフト記号表!$C$5:$W$46,21,FALSE))</f>
        <v/>
      </c>
      <c r="AH74" s="99" t="str">
        <f>IF(AH73="","",VLOOKUP(AH73,シフト記号表!$C$5:$W$46,21,FALSE))</f>
        <v/>
      </c>
      <c r="AI74" s="100" t="str">
        <f>IF(AI73="","",VLOOKUP(AI73,シフト記号表!$C$5:$W$46,21,FALSE))</f>
        <v/>
      </c>
      <c r="AJ74" s="100" t="str">
        <f>IF(AJ73="","",VLOOKUP(AJ73,シフト記号表!$C$5:$W$46,21,FALSE))</f>
        <v/>
      </c>
      <c r="AK74" s="100" t="str">
        <f>IF(AK73="","",VLOOKUP(AK73,シフト記号表!$C$5:$W$46,21,FALSE))</f>
        <v/>
      </c>
      <c r="AL74" s="100" t="str">
        <f>IF(AL73="","",VLOOKUP(AL73,シフト記号表!$C$5:$W$46,21,FALSE))</f>
        <v/>
      </c>
      <c r="AM74" s="100" t="str">
        <f>IF(AM73="","",VLOOKUP(AM73,シフト記号表!$C$5:$W$46,21,FALSE))</f>
        <v/>
      </c>
      <c r="AN74" s="101" t="str">
        <f>IF(AN73="","",VLOOKUP(AN73,シフト記号表!$C$5:$W$46,21,FALSE))</f>
        <v/>
      </c>
      <c r="AO74" s="99" t="str">
        <f>IF(AO73="","",VLOOKUP(AO73,シフト記号表!$C$5:$W$46,21,FALSE))</f>
        <v/>
      </c>
      <c r="AP74" s="100" t="str">
        <f>IF(AP73="","",VLOOKUP(AP73,シフト記号表!$C$5:$W$46,21,FALSE))</f>
        <v/>
      </c>
      <c r="AQ74" s="100" t="str">
        <f>IF(AQ73="","",VLOOKUP(AQ73,シフト記号表!$C$5:$W$46,21,FALSE))</f>
        <v/>
      </c>
      <c r="AR74" s="100" t="str">
        <f>IF(AR73="","",VLOOKUP(AR73,シフト記号表!$C$5:$W$46,21,FALSE))</f>
        <v/>
      </c>
      <c r="AS74" s="100" t="str">
        <f>IF(AS73="","",VLOOKUP(AS73,シフト記号表!$C$5:$W$46,21,FALSE))</f>
        <v/>
      </c>
      <c r="AT74" s="100" t="str">
        <f>IF(AT73="","",VLOOKUP(AT73,シフト記号表!$C$5:$W$46,21,FALSE))</f>
        <v/>
      </c>
      <c r="AU74" s="101" t="str">
        <f>IF(AU73="","",VLOOKUP(AU73,シフト記号表!$C$5:$W$46,21,FALSE))</f>
        <v/>
      </c>
      <c r="AV74" s="99" t="str">
        <f>IF(AV73="","",VLOOKUP(AV73,シフト記号表!$C$5:$W$46,21,FALSE))</f>
        <v/>
      </c>
      <c r="AW74" s="100" t="str">
        <f>IF(AW73="","",VLOOKUP(AW73,シフト記号表!$C$5:$W$46,21,FALSE))</f>
        <v/>
      </c>
      <c r="AX74" s="100" t="str">
        <f>IF(AX73="","",VLOOKUP(AX73,シフト記号表!$C$5:$W$46,21,FALSE))</f>
        <v/>
      </c>
      <c r="AY74" s="100" t="str">
        <f>IF(AY73="","",VLOOKUP(AY73,シフト記号表!$C$5:$W$46,21,FALSE))</f>
        <v/>
      </c>
      <c r="AZ74" s="100" t="str">
        <f>IF(AZ73="","",VLOOKUP(AZ73,シフト記号表!$C$5:$W$46,21,FALSE))</f>
        <v/>
      </c>
      <c r="BA74" s="100" t="str">
        <f>IF(BA73="","",VLOOKUP(BA73,シフト記号表!$C$5:$W$46,21,FALSE))</f>
        <v/>
      </c>
      <c r="BB74" s="101" t="str">
        <f>IF(BB73="","",VLOOKUP(BB73,シフト記号表!$C$5:$W$46,21,FALSE))</f>
        <v/>
      </c>
      <c r="BC74" s="99" t="str">
        <f>IF(BC73="","",VLOOKUP(BC73,シフト記号表!$C$5:$W$46,21,FALSE))</f>
        <v/>
      </c>
      <c r="BD74" s="100" t="str">
        <f>IF(BD73="","",VLOOKUP(BD73,シフト記号表!$C$5:$W$46,21,FALSE))</f>
        <v/>
      </c>
      <c r="BE74" s="100" t="str">
        <f>IF(BE73="","",VLOOKUP(BE73,シフト記号表!$C$5:$W$46,21,FALSE))</f>
        <v/>
      </c>
      <c r="BF74" s="250">
        <f>IF($BI$3="計画",SUM(AA74:BB74),IF($BI$3="実績",SUM(AA74:BE74),""))</f>
        <v>0</v>
      </c>
      <c r="BG74" s="251"/>
      <c r="BH74" s="252">
        <f>IF($BI$3="計画",BF74/4,IF($BI$3="実績",(BF74/($BI$7/7)),""))</f>
        <v>0</v>
      </c>
      <c r="BI74" s="253"/>
      <c r="BJ74" s="238"/>
      <c r="BK74" s="239"/>
      <c r="BL74" s="239"/>
      <c r="BM74" s="239"/>
      <c r="BN74" s="240"/>
    </row>
    <row r="75" spans="2:66" ht="20.25" customHeight="1" x14ac:dyDescent="0.4">
      <c r="B75" s="102"/>
      <c r="C75" s="409"/>
      <c r="D75" s="414"/>
      <c r="E75" s="412"/>
      <c r="F75" s="413"/>
      <c r="G75" s="254"/>
      <c r="H75" s="255"/>
      <c r="I75" s="263">
        <f>G74</f>
        <v>0</v>
      </c>
      <c r="J75" s="255"/>
      <c r="K75" s="263">
        <f>M74</f>
        <v>0</v>
      </c>
      <c r="L75" s="255"/>
      <c r="M75" s="256"/>
      <c r="N75" s="257"/>
      <c r="O75" s="258"/>
      <c r="P75" s="259"/>
      <c r="Q75" s="259"/>
      <c r="R75" s="260"/>
      <c r="S75" s="276"/>
      <c r="T75" s="242"/>
      <c r="U75" s="277"/>
      <c r="V75" s="132" t="s">
        <v>127</v>
      </c>
      <c r="W75" s="129"/>
      <c r="X75" s="129"/>
      <c r="Y75" s="130"/>
      <c r="Z75" s="131"/>
      <c r="AA75" s="107" t="str">
        <f>IF(AA73="","",VLOOKUP(AA73,シフト記号表!$C$5:$Y$46,23,FALSE))</f>
        <v/>
      </c>
      <c r="AB75" s="108" t="str">
        <f>IF(AB73="","",VLOOKUP(AB73,シフト記号表!$C$5:$Y$46,23,FALSE))</f>
        <v/>
      </c>
      <c r="AC75" s="108" t="str">
        <f>IF(AC73="","",VLOOKUP(AC73,シフト記号表!$C$5:$Y$46,23,FALSE))</f>
        <v/>
      </c>
      <c r="AD75" s="108" t="str">
        <f>IF(AD73="","",VLOOKUP(AD73,シフト記号表!$C$5:$Y$46,23,FALSE))</f>
        <v/>
      </c>
      <c r="AE75" s="108" t="str">
        <f>IF(AE73="","",VLOOKUP(AE73,シフト記号表!$C$5:$Y$46,23,FALSE))</f>
        <v/>
      </c>
      <c r="AF75" s="108" t="str">
        <f>IF(AF73="","",VLOOKUP(AF73,シフト記号表!$C$5:$Y$46,23,FALSE))</f>
        <v/>
      </c>
      <c r="AG75" s="109" t="str">
        <f>IF(AG73="","",VLOOKUP(AG73,シフト記号表!$C$5:$Y$46,23,FALSE))</f>
        <v/>
      </c>
      <c r="AH75" s="107" t="str">
        <f>IF(AH73="","",VLOOKUP(AH73,シフト記号表!$C$5:$Y$46,23,FALSE))</f>
        <v/>
      </c>
      <c r="AI75" s="108" t="str">
        <f>IF(AI73="","",VLOOKUP(AI73,シフト記号表!$C$5:$Y$46,23,FALSE))</f>
        <v/>
      </c>
      <c r="AJ75" s="108" t="str">
        <f>IF(AJ73="","",VLOOKUP(AJ73,シフト記号表!$C$5:$Y$46,23,FALSE))</f>
        <v/>
      </c>
      <c r="AK75" s="108" t="str">
        <f>IF(AK73="","",VLOOKUP(AK73,シフト記号表!$C$5:$Y$46,23,FALSE))</f>
        <v/>
      </c>
      <c r="AL75" s="108" t="str">
        <f>IF(AL73="","",VLOOKUP(AL73,シフト記号表!$C$5:$Y$46,23,FALSE))</f>
        <v/>
      </c>
      <c r="AM75" s="108" t="str">
        <f>IF(AM73="","",VLOOKUP(AM73,シフト記号表!$C$5:$Y$46,23,FALSE))</f>
        <v/>
      </c>
      <c r="AN75" s="109" t="str">
        <f>IF(AN73="","",VLOOKUP(AN73,シフト記号表!$C$5:$Y$46,23,FALSE))</f>
        <v/>
      </c>
      <c r="AO75" s="107" t="str">
        <f>IF(AO73="","",VLOOKUP(AO73,シフト記号表!$C$5:$Y$46,23,FALSE))</f>
        <v/>
      </c>
      <c r="AP75" s="108" t="str">
        <f>IF(AP73="","",VLOOKUP(AP73,シフト記号表!$C$5:$Y$46,23,FALSE))</f>
        <v/>
      </c>
      <c r="AQ75" s="108" t="str">
        <f>IF(AQ73="","",VLOOKUP(AQ73,シフト記号表!$C$5:$Y$46,23,FALSE))</f>
        <v/>
      </c>
      <c r="AR75" s="108" t="str">
        <f>IF(AR73="","",VLOOKUP(AR73,シフト記号表!$C$5:$Y$46,23,FALSE))</f>
        <v/>
      </c>
      <c r="AS75" s="108" t="str">
        <f>IF(AS73="","",VLOOKUP(AS73,シフト記号表!$C$5:$Y$46,23,FALSE))</f>
        <v/>
      </c>
      <c r="AT75" s="108" t="str">
        <f>IF(AT73="","",VLOOKUP(AT73,シフト記号表!$C$5:$Y$46,23,FALSE))</f>
        <v/>
      </c>
      <c r="AU75" s="109" t="str">
        <f>IF(AU73="","",VLOOKUP(AU73,シフト記号表!$C$5:$Y$46,23,FALSE))</f>
        <v/>
      </c>
      <c r="AV75" s="107" t="str">
        <f>IF(AV73="","",VLOOKUP(AV73,シフト記号表!$C$5:$Y$46,23,FALSE))</f>
        <v/>
      </c>
      <c r="AW75" s="108" t="str">
        <f>IF(AW73="","",VLOOKUP(AW73,シフト記号表!$C$5:$Y$46,23,FALSE))</f>
        <v/>
      </c>
      <c r="AX75" s="108" t="str">
        <f>IF(AX73="","",VLOOKUP(AX73,シフト記号表!$C$5:$Y$46,23,FALSE))</f>
        <v/>
      </c>
      <c r="AY75" s="108" t="str">
        <f>IF(AY73="","",VLOOKUP(AY73,シフト記号表!$C$5:$Y$46,23,FALSE))</f>
        <v/>
      </c>
      <c r="AZ75" s="108" t="str">
        <f>IF(AZ73="","",VLOOKUP(AZ73,シフト記号表!$C$5:$Y$46,23,FALSE))</f>
        <v/>
      </c>
      <c r="BA75" s="108" t="str">
        <f>IF(BA73="","",VLOOKUP(BA73,シフト記号表!$C$5:$Y$46,23,FALSE))</f>
        <v/>
      </c>
      <c r="BB75" s="109" t="str">
        <f>IF(BB73="","",VLOOKUP(BB73,シフト記号表!$C$5:$Y$46,23,FALSE))</f>
        <v/>
      </c>
      <c r="BC75" s="107" t="str">
        <f>IF(BC73="","",VLOOKUP(BC73,シフト記号表!$C$5:$Y$46,23,FALSE))</f>
        <v/>
      </c>
      <c r="BD75" s="108" t="str">
        <f>IF(BD73="","",VLOOKUP(BD73,シフト記号表!$C$5:$Y$46,23,FALSE))</f>
        <v/>
      </c>
      <c r="BE75" s="108" t="str">
        <f>IF(BE73="","",VLOOKUP(BE73,シフト記号表!$C$5:$Y$46,23,FALSE))</f>
        <v/>
      </c>
      <c r="BF75" s="261">
        <f>IF($BI$3="計画",SUM(AA75:BB75),IF($BI$3="実績",SUM(AA75:BE75),""))</f>
        <v>0</v>
      </c>
      <c r="BG75" s="262"/>
      <c r="BH75" s="282">
        <f>IF($BI$3="計画",BF75/4,IF($BI$3="実績",(BF75/($BI$7/7)),""))</f>
        <v>0</v>
      </c>
      <c r="BI75" s="283"/>
      <c r="BJ75" s="241"/>
      <c r="BK75" s="242"/>
      <c r="BL75" s="242"/>
      <c r="BM75" s="242"/>
      <c r="BN75" s="243"/>
    </row>
    <row r="76" spans="2:66" ht="20.25" customHeight="1" x14ac:dyDescent="0.4">
      <c r="B76" s="111"/>
      <c r="C76" s="408"/>
      <c r="D76" s="411"/>
      <c r="E76" s="412"/>
      <c r="F76" s="413"/>
      <c r="G76" s="284"/>
      <c r="H76" s="285"/>
      <c r="I76" s="112"/>
      <c r="J76" s="113"/>
      <c r="K76" s="112"/>
      <c r="L76" s="113"/>
      <c r="M76" s="270"/>
      <c r="N76" s="271"/>
      <c r="O76" s="286"/>
      <c r="P76" s="287"/>
      <c r="Q76" s="287"/>
      <c r="R76" s="285"/>
      <c r="S76" s="272"/>
      <c r="T76" s="236"/>
      <c r="U76" s="273"/>
      <c r="V76" s="114" t="s">
        <v>18</v>
      </c>
      <c r="W76" s="115"/>
      <c r="X76" s="115"/>
      <c r="Y76" s="116"/>
      <c r="Z76" s="117"/>
      <c r="AA76" s="118"/>
      <c r="AB76" s="119"/>
      <c r="AC76" s="119"/>
      <c r="AD76" s="119"/>
      <c r="AE76" s="119"/>
      <c r="AF76" s="119"/>
      <c r="AG76" s="120"/>
      <c r="AH76" s="118"/>
      <c r="AI76" s="119"/>
      <c r="AJ76" s="119"/>
      <c r="AK76" s="119"/>
      <c r="AL76" s="119"/>
      <c r="AM76" s="119"/>
      <c r="AN76" s="120"/>
      <c r="AO76" s="118"/>
      <c r="AP76" s="119"/>
      <c r="AQ76" s="119"/>
      <c r="AR76" s="119"/>
      <c r="AS76" s="119"/>
      <c r="AT76" s="119"/>
      <c r="AU76" s="120"/>
      <c r="AV76" s="118"/>
      <c r="AW76" s="119"/>
      <c r="AX76" s="119"/>
      <c r="AY76" s="119"/>
      <c r="AZ76" s="119"/>
      <c r="BA76" s="119"/>
      <c r="BB76" s="120"/>
      <c r="BC76" s="118"/>
      <c r="BD76" s="119"/>
      <c r="BE76" s="121"/>
      <c r="BF76" s="278"/>
      <c r="BG76" s="279"/>
      <c r="BH76" s="280"/>
      <c r="BI76" s="281"/>
      <c r="BJ76" s="235"/>
      <c r="BK76" s="236"/>
      <c r="BL76" s="236"/>
      <c r="BM76" s="236"/>
      <c r="BN76" s="237"/>
    </row>
    <row r="77" spans="2:66" ht="20.25" customHeight="1" x14ac:dyDescent="0.4">
      <c r="B77" s="93">
        <f>B74+1</f>
        <v>20</v>
      </c>
      <c r="C77" s="409"/>
      <c r="D77" s="414"/>
      <c r="E77" s="412"/>
      <c r="F77" s="413"/>
      <c r="G77" s="244"/>
      <c r="H77" s="245"/>
      <c r="I77" s="94"/>
      <c r="J77" s="90"/>
      <c r="K77" s="94"/>
      <c r="L77" s="90"/>
      <c r="M77" s="246"/>
      <c r="N77" s="247"/>
      <c r="O77" s="248"/>
      <c r="P77" s="249"/>
      <c r="Q77" s="249"/>
      <c r="R77" s="245"/>
      <c r="S77" s="274"/>
      <c r="T77" s="239"/>
      <c r="U77" s="275"/>
      <c r="V77" s="95" t="s">
        <v>83</v>
      </c>
      <c r="W77" s="96"/>
      <c r="X77" s="96"/>
      <c r="Y77" s="97"/>
      <c r="Z77" s="98"/>
      <c r="AA77" s="99" t="str">
        <f>IF(AA76="","",VLOOKUP(AA76,シフト記号表!$C$5:$W$46,21,FALSE))</f>
        <v/>
      </c>
      <c r="AB77" s="100" t="str">
        <f>IF(AB76="","",VLOOKUP(AB76,シフト記号表!$C$5:$W$46,21,FALSE))</f>
        <v/>
      </c>
      <c r="AC77" s="100" t="str">
        <f>IF(AC76="","",VLOOKUP(AC76,シフト記号表!$C$5:$W$46,21,FALSE))</f>
        <v/>
      </c>
      <c r="AD77" s="100" t="str">
        <f>IF(AD76="","",VLOOKUP(AD76,シフト記号表!$C$5:$W$46,21,FALSE))</f>
        <v/>
      </c>
      <c r="AE77" s="100" t="str">
        <f>IF(AE76="","",VLOOKUP(AE76,シフト記号表!$C$5:$W$46,21,FALSE))</f>
        <v/>
      </c>
      <c r="AF77" s="100" t="str">
        <f>IF(AF76="","",VLOOKUP(AF76,シフト記号表!$C$5:$W$46,21,FALSE))</f>
        <v/>
      </c>
      <c r="AG77" s="101" t="str">
        <f>IF(AG76="","",VLOOKUP(AG76,シフト記号表!$C$5:$W$46,21,FALSE))</f>
        <v/>
      </c>
      <c r="AH77" s="99" t="str">
        <f>IF(AH76="","",VLOOKUP(AH76,シフト記号表!$C$5:$W$46,21,FALSE))</f>
        <v/>
      </c>
      <c r="AI77" s="100" t="str">
        <f>IF(AI76="","",VLOOKUP(AI76,シフト記号表!$C$5:$W$46,21,FALSE))</f>
        <v/>
      </c>
      <c r="AJ77" s="100" t="str">
        <f>IF(AJ76="","",VLOOKUP(AJ76,シフト記号表!$C$5:$W$46,21,FALSE))</f>
        <v/>
      </c>
      <c r="AK77" s="100" t="str">
        <f>IF(AK76="","",VLOOKUP(AK76,シフト記号表!$C$5:$W$46,21,FALSE))</f>
        <v/>
      </c>
      <c r="AL77" s="100" t="str">
        <f>IF(AL76="","",VLOOKUP(AL76,シフト記号表!$C$5:$W$46,21,FALSE))</f>
        <v/>
      </c>
      <c r="AM77" s="100" t="str">
        <f>IF(AM76="","",VLOOKUP(AM76,シフト記号表!$C$5:$W$46,21,FALSE))</f>
        <v/>
      </c>
      <c r="AN77" s="101" t="str">
        <f>IF(AN76="","",VLOOKUP(AN76,シフト記号表!$C$5:$W$46,21,FALSE))</f>
        <v/>
      </c>
      <c r="AO77" s="99" t="str">
        <f>IF(AO76="","",VLOOKUP(AO76,シフト記号表!$C$5:$W$46,21,FALSE))</f>
        <v/>
      </c>
      <c r="AP77" s="100" t="str">
        <f>IF(AP76="","",VLOOKUP(AP76,シフト記号表!$C$5:$W$46,21,FALSE))</f>
        <v/>
      </c>
      <c r="AQ77" s="100" t="str">
        <f>IF(AQ76="","",VLOOKUP(AQ76,シフト記号表!$C$5:$W$46,21,FALSE))</f>
        <v/>
      </c>
      <c r="AR77" s="100" t="str">
        <f>IF(AR76="","",VLOOKUP(AR76,シフト記号表!$C$5:$W$46,21,FALSE))</f>
        <v/>
      </c>
      <c r="AS77" s="100" t="str">
        <f>IF(AS76="","",VLOOKUP(AS76,シフト記号表!$C$5:$W$46,21,FALSE))</f>
        <v/>
      </c>
      <c r="AT77" s="100" t="str">
        <f>IF(AT76="","",VLOOKUP(AT76,シフト記号表!$C$5:$W$46,21,FALSE))</f>
        <v/>
      </c>
      <c r="AU77" s="101" t="str">
        <f>IF(AU76="","",VLOOKUP(AU76,シフト記号表!$C$5:$W$46,21,FALSE))</f>
        <v/>
      </c>
      <c r="AV77" s="99" t="str">
        <f>IF(AV76="","",VLOOKUP(AV76,シフト記号表!$C$5:$W$46,21,FALSE))</f>
        <v/>
      </c>
      <c r="AW77" s="100" t="str">
        <f>IF(AW76="","",VLOOKUP(AW76,シフト記号表!$C$5:$W$46,21,FALSE))</f>
        <v/>
      </c>
      <c r="AX77" s="100" t="str">
        <f>IF(AX76="","",VLOOKUP(AX76,シフト記号表!$C$5:$W$46,21,FALSE))</f>
        <v/>
      </c>
      <c r="AY77" s="100" t="str">
        <f>IF(AY76="","",VLOOKUP(AY76,シフト記号表!$C$5:$W$46,21,FALSE))</f>
        <v/>
      </c>
      <c r="AZ77" s="100" t="str">
        <f>IF(AZ76="","",VLOOKUP(AZ76,シフト記号表!$C$5:$W$46,21,FALSE))</f>
        <v/>
      </c>
      <c r="BA77" s="100" t="str">
        <f>IF(BA76="","",VLOOKUP(BA76,シフト記号表!$C$5:$W$46,21,FALSE))</f>
        <v/>
      </c>
      <c r="BB77" s="101" t="str">
        <f>IF(BB76="","",VLOOKUP(BB76,シフト記号表!$C$5:$W$46,21,FALSE))</f>
        <v/>
      </c>
      <c r="BC77" s="99" t="str">
        <f>IF(BC76="","",VLOOKUP(BC76,シフト記号表!$C$5:$W$46,21,FALSE))</f>
        <v/>
      </c>
      <c r="BD77" s="100" t="str">
        <f>IF(BD76="","",VLOOKUP(BD76,シフト記号表!$C$5:$W$46,21,FALSE))</f>
        <v/>
      </c>
      <c r="BE77" s="100" t="str">
        <f>IF(BE76="","",VLOOKUP(BE76,シフト記号表!$C$5:$W$46,21,FALSE))</f>
        <v/>
      </c>
      <c r="BF77" s="250">
        <f>IF($BI$3="計画",SUM(AA77:BB77),IF($BI$3="実績",SUM(AA77:BE77),""))</f>
        <v>0</v>
      </c>
      <c r="BG77" s="251"/>
      <c r="BH77" s="252">
        <f>IF($BI$3="計画",BF77/4,IF($BI$3="実績",(BF77/($BI$7/7)),""))</f>
        <v>0</v>
      </c>
      <c r="BI77" s="253"/>
      <c r="BJ77" s="238"/>
      <c r="BK77" s="239"/>
      <c r="BL77" s="239"/>
      <c r="BM77" s="239"/>
      <c r="BN77" s="240"/>
    </row>
    <row r="78" spans="2:66" ht="20.25" customHeight="1" x14ac:dyDescent="0.4">
      <c r="B78" s="102"/>
      <c r="C78" s="409"/>
      <c r="D78" s="414"/>
      <c r="E78" s="412"/>
      <c r="F78" s="413"/>
      <c r="G78" s="254"/>
      <c r="H78" s="255"/>
      <c r="I78" s="263">
        <f>G77</f>
        <v>0</v>
      </c>
      <c r="J78" s="255"/>
      <c r="K78" s="263">
        <f>M77</f>
        <v>0</v>
      </c>
      <c r="L78" s="255"/>
      <c r="M78" s="256"/>
      <c r="N78" s="257"/>
      <c r="O78" s="258"/>
      <c r="P78" s="259"/>
      <c r="Q78" s="259"/>
      <c r="R78" s="260"/>
      <c r="S78" s="276"/>
      <c r="T78" s="242"/>
      <c r="U78" s="277"/>
      <c r="V78" s="132" t="s">
        <v>127</v>
      </c>
      <c r="W78" s="129"/>
      <c r="X78" s="129"/>
      <c r="Y78" s="130"/>
      <c r="Z78" s="131"/>
      <c r="AA78" s="107" t="str">
        <f>IF(AA76="","",VLOOKUP(AA76,シフト記号表!$C$5:$Y$46,23,FALSE))</f>
        <v/>
      </c>
      <c r="AB78" s="108" t="str">
        <f>IF(AB76="","",VLOOKUP(AB76,シフト記号表!$C$5:$Y$46,23,FALSE))</f>
        <v/>
      </c>
      <c r="AC78" s="108" t="str">
        <f>IF(AC76="","",VLOOKUP(AC76,シフト記号表!$C$5:$Y$46,23,FALSE))</f>
        <v/>
      </c>
      <c r="AD78" s="108" t="str">
        <f>IF(AD76="","",VLOOKUP(AD76,シフト記号表!$C$5:$Y$46,23,FALSE))</f>
        <v/>
      </c>
      <c r="AE78" s="108" t="str">
        <f>IF(AE76="","",VLOOKUP(AE76,シフト記号表!$C$5:$Y$46,23,FALSE))</f>
        <v/>
      </c>
      <c r="AF78" s="108" t="str">
        <f>IF(AF76="","",VLOOKUP(AF76,シフト記号表!$C$5:$Y$46,23,FALSE))</f>
        <v/>
      </c>
      <c r="AG78" s="109" t="str">
        <f>IF(AG76="","",VLOOKUP(AG76,シフト記号表!$C$5:$Y$46,23,FALSE))</f>
        <v/>
      </c>
      <c r="AH78" s="107" t="str">
        <f>IF(AH76="","",VLOOKUP(AH76,シフト記号表!$C$5:$Y$46,23,FALSE))</f>
        <v/>
      </c>
      <c r="AI78" s="108" t="str">
        <f>IF(AI76="","",VLOOKUP(AI76,シフト記号表!$C$5:$Y$46,23,FALSE))</f>
        <v/>
      </c>
      <c r="AJ78" s="108" t="str">
        <f>IF(AJ76="","",VLOOKUP(AJ76,シフト記号表!$C$5:$Y$46,23,FALSE))</f>
        <v/>
      </c>
      <c r="AK78" s="108" t="str">
        <f>IF(AK76="","",VLOOKUP(AK76,シフト記号表!$C$5:$Y$46,23,FALSE))</f>
        <v/>
      </c>
      <c r="AL78" s="108" t="str">
        <f>IF(AL76="","",VLOOKUP(AL76,シフト記号表!$C$5:$Y$46,23,FALSE))</f>
        <v/>
      </c>
      <c r="AM78" s="108" t="str">
        <f>IF(AM76="","",VLOOKUP(AM76,シフト記号表!$C$5:$Y$46,23,FALSE))</f>
        <v/>
      </c>
      <c r="AN78" s="109" t="str">
        <f>IF(AN76="","",VLOOKUP(AN76,シフト記号表!$C$5:$Y$46,23,FALSE))</f>
        <v/>
      </c>
      <c r="AO78" s="107" t="str">
        <f>IF(AO76="","",VLOOKUP(AO76,シフト記号表!$C$5:$Y$46,23,FALSE))</f>
        <v/>
      </c>
      <c r="AP78" s="108" t="str">
        <f>IF(AP76="","",VLOOKUP(AP76,シフト記号表!$C$5:$Y$46,23,FALSE))</f>
        <v/>
      </c>
      <c r="AQ78" s="108" t="str">
        <f>IF(AQ76="","",VLOOKUP(AQ76,シフト記号表!$C$5:$Y$46,23,FALSE))</f>
        <v/>
      </c>
      <c r="AR78" s="108" t="str">
        <f>IF(AR76="","",VLOOKUP(AR76,シフト記号表!$C$5:$Y$46,23,FALSE))</f>
        <v/>
      </c>
      <c r="AS78" s="108" t="str">
        <f>IF(AS76="","",VLOOKUP(AS76,シフト記号表!$C$5:$Y$46,23,FALSE))</f>
        <v/>
      </c>
      <c r="AT78" s="108" t="str">
        <f>IF(AT76="","",VLOOKUP(AT76,シフト記号表!$C$5:$Y$46,23,FALSE))</f>
        <v/>
      </c>
      <c r="AU78" s="109" t="str">
        <f>IF(AU76="","",VLOOKUP(AU76,シフト記号表!$C$5:$Y$46,23,FALSE))</f>
        <v/>
      </c>
      <c r="AV78" s="107" t="str">
        <f>IF(AV76="","",VLOOKUP(AV76,シフト記号表!$C$5:$Y$46,23,FALSE))</f>
        <v/>
      </c>
      <c r="AW78" s="108" t="str">
        <f>IF(AW76="","",VLOOKUP(AW76,シフト記号表!$C$5:$Y$46,23,FALSE))</f>
        <v/>
      </c>
      <c r="AX78" s="108" t="str">
        <f>IF(AX76="","",VLOOKUP(AX76,シフト記号表!$C$5:$Y$46,23,FALSE))</f>
        <v/>
      </c>
      <c r="AY78" s="108" t="str">
        <f>IF(AY76="","",VLOOKUP(AY76,シフト記号表!$C$5:$Y$46,23,FALSE))</f>
        <v/>
      </c>
      <c r="AZ78" s="108" t="str">
        <f>IF(AZ76="","",VLOOKUP(AZ76,シフト記号表!$C$5:$Y$46,23,FALSE))</f>
        <v/>
      </c>
      <c r="BA78" s="108" t="str">
        <f>IF(BA76="","",VLOOKUP(BA76,シフト記号表!$C$5:$Y$46,23,FALSE))</f>
        <v/>
      </c>
      <c r="BB78" s="109" t="str">
        <f>IF(BB76="","",VLOOKUP(BB76,シフト記号表!$C$5:$Y$46,23,FALSE))</f>
        <v/>
      </c>
      <c r="BC78" s="107" t="str">
        <f>IF(BC76="","",VLOOKUP(BC76,シフト記号表!$C$5:$Y$46,23,FALSE))</f>
        <v/>
      </c>
      <c r="BD78" s="108" t="str">
        <f>IF(BD76="","",VLOOKUP(BD76,シフト記号表!$C$5:$Y$46,23,FALSE))</f>
        <v/>
      </c>
      <c r="BE78" s="108" t="str">
        <f>IF(BE76="","",VLOOKUP(BE76,シフト記号表!$C$5:$Y$46,23,FALSE))</f>
        <v/>
      </c>
      <c r="BF78" s="261">
        <f>IF($BI$3="計画",SUM(AA78:BB78),IF($BI$3="実績",SUM(AA78:BE78),""))</f>
        <v>0</v>
      </c>
      <c r="BG78" s="262"/>
      <c r="BH78" s="282">
        <f>IF($BI$3="計画",BF78/4,IF($BI$3="実績",(BF78/($BI$7/7)),""))</f>
        <v>0</v>
      </c>
      <c r="BI78" s="283"/>
      <c r="BJ78" s="241"/>
      <c r="BK78" s="242"/>
      <c r="BL78" s="242"/>
      <c r="BM78" s="242"/>
      <c r="BN78" s="243"/>
    </row>
    <row r="79" spans="2:66" ht="20.25" customHeight="1" x14ac:dyDescent="0.4">
      <c r="B79" s="111"/>
      <c r="C79" s="408"/>
      <c r="D79" s="411"/>
      <c r="E79" s="412"/>
      <c r="F79" s="413"/>
      <c r="G79" s="244"/>
      <c r="H79" s="245"/>
      <c r="I79" s="94"/>
      <c r="J79" s="90"/>
      <c r="K79" s="94"/>
      <c r="L79" s="90"/>
      <c r="M79" s="270"/>
      <c r="N79" s="271"/>
      <c r="O79" s="248"/>
      <c r="P79" s="249"/>
      <c r="Q79" s="249"/>
      <c r="R79" s="245"/>
      <c r="S79" s="272"/>
      <c r="T79" s="236"/>
      <c r="U79" s="273"/>
      <c r="V79" s="114" t="s">
        <v>18</v>
      </c>
      <c r="W79" s="122"/>
      <c r="X79" s="122"/>
      <c r="Y79" s="123"/>
      <c r="Z79" s="128"/>
      <c r="AA79" s="118"/>
      <c r="AB79" s="119"/>
      <c r="AC79" s="119"/>
      <c r="AD79" s="119"/>
      <c r="AE79" s="119"/>
      <c r="AF79" s="119"/>
      <c r="AG79" s="120"/>
      <c r="AH79" s="118"/>
      <c r="AI79" s="119"/>
      <c r="AJ79" s="119"/>
      <c r="AK79" s="119"/>
      <c r="AL79" s="119"/>
      <c r="AM79" s="119"/>
      <c r="AN79" s="120"/>
      <c r="AO79" s="118"/>
      <c r="AP79" s="119"/>
      <c r="AQ79" s="119"/>
      <c r="AR79" s="119"/>
      <c r="AS79" s="119"/>
      <c r="AT79" s="119"/>
      <c r="AU79" s="120"/>
      <c r="AV79" s="118"/>
      <c r="AW79" s="119"/>
      <c r="AX79" s="119"/>
      <c r="AY79" s="119"/>
      <c r="AZ79" s="119"/>
      <c r="BA79" s="119"/>
      <c r="BB79" s="120"/>
      <c r="BC79" s="118"/>
      <c r="BD79" s="119"/>
      <c r="BE79" s="121"/>
      <c r="BF79" s="278"/>
      <c r="BG79" s="279"/>
      <c r="BH79" s="280"/>
      <c r="BI79" s="281"/>
      <c r="BJ79" s="235"/>
      <c r="BK79" s="236"/>
      <c r="BL79" s="236"/>
      <c r="BM79" s="236"/>
      <c r="BN79" s="237"/>
    </row>
    <row r="80" spans="2:66" ht="20.25" customHeight="1" x14ac:dyDescent="0.4">
      <c r="B80" s="93">
        <f>B77+1</f>
        <v>21</v>
      </c>
      <c r="C80" s="409"/>
      <c r="D80" s="414"/>
      <c r="E80" s="412"/>
      <c r="F80" s="413"/>
      <c r="G80" s="244"/>
      <c r="H80" s="245"/>
      <c r="I80" s="94"/>
      <c r="J80" s="90"/>
      <c r="K80" s="94"/>
      <c r="L80" s="90"/>
      <c r="M80" s="246"/>
      <c r="N80" s="247"/>
      <c r="O80" s="248"/>
      <c r="P80" s="249"/>
      <c r="Q80" s="249"/>
      <c r="R80" s="245"/>
      <c r="S80" s="274"/>
      <c r="T80" s="239"/>
      <c r="U80" s="275"/>
      <c r="V80" s="95" t="s">
        <v>83</v>
      </c>
      <c r="W80" s="96"/>
      <c r="X80" s="96"/>
      <c r="Y80" s="97"/>
      <c r="Z80" s="98"/>
      <c r="AA80" s="99" t="str">
        <f>IF(AA79="","",VLOOKUP(AA79,シフト記号表!$C$5:$W$46,21,FALSE))</f>
        <v/>
      </c>
      <c r="AB80" s="100" t="str">
        <f>IF(AB79="","",VLOOKUP(AB79,シフト記号表!$C$5:$W$46,21,FALSE))</f>
        <v/>
      </c>
      <c r="AC80" s="100" t="str">
        <f>IF(AC79="","",VLOOKUP(AC79,シフト記号表!$C$5:$W$46,21,FALSE))</f>
        <v/>
      </c>
      <c r="AD80" s="100" t="str">
        <f>IF(AD79="","",VLOOKUP(AD79,シフト記号表!$C$5:$W$46,21,FALSE))</f>
        <v/>
      </c>
      <c r="AE80" s="100" t="str">
        <f>IF(AE79="","",VLOOKUP(AE79,シフト記号表!$C$5:$W$46,21,FALSE))</f>
        <v/>
      </c>
      <c r="AF80" s="100" t="str">
        <f>IF(AF79="","",VLOOKUP(AF79,シフト記号表!$C$5:$W$46,21,FALSE))</f>
        <v/>
      </c>
      <c r="AG80" s="101" t="str">
        <f>IF(AG79="","",VLOOKUP(AG79,シフト記号表!$C$5:$W$46,21,FALSE))</f>
        <v/>
      </c>
      <c r="AH80" s="99" t="str">
        <f>IF(AH79="","",VLOOKUP(AH79,シフト記号表!$C$5:$W$46,21,FALSE))</f>
        <v/>
      </c>
      <c r="AI80" s="100" t="str">
        <f>IF(AI79="","",VLOOKUP(AI79,シフト記号表!$C$5:$W$46,21,FALSE))</f>
        <v/>
      </c>
      <c r="AJ80" s="100" t="str">
        <f>IF(AJ79="","",VLOOKUP(AJ79,シフト記号表!$C$5:$W$46,21,FALSE))</f>
        <v/>
      </c>
      <c r="AK80" s="100" t="str">
        <f>IF(AK79="","",VLOOKUP(AK79,シフト記号表!$C$5:$W$46,21,FALSE))</f>
        <v/>
      </c>
      <c r="AL80" s="100" t="str">
        <f>IF(AL79="","",VLOOKUP(AL79,シフト記号表!$C$5:$W$46,21,FALSE))</f>
        <v/>
      </c>
      <c r="AM80" s="100" t="str">
        <f>IF(AM79="","",VLOOKUP(AM79,シフト記号表!$C$5:$W$46,21,FALSE))</f>
        <v/>
      </c>
      <c r="AN80" s="101" t="str">
        <f>IF(AN79="","",VLOOKUP(AN79,シフト記号表!$C$5:$W$46,21,FALSE))</f>
        <v/>
      </c>
      <c r="AO80" s="99" t="str">
        <f>IF(AO79="","",VLOOKUP(AO79,シフト記号表!$C$5:$W$46,21,FALSE))</f>
        <v/>
      </c>
      <c r="AP80" s="100" t="str">
        <f>IF(AP79="","",VLOOKUP(AP79,シフト記号表!$C$5:$W$46,21,FALSE))</f>
        <v/>
      </c>
      <c r="AQ80" s="100" t="str">
        <f>IF(AQ79="","",VLOOKUP(AQ79,シフト記号表!$C$5:$W$46,21,FALSE))</f>
        <v/>
      </c>
      <c r="AR80" s="100" t="str">
        <f>IF(AR79="","",VLOOKUP(AR79,シフト記号表!$C$5:$W$46,21,FALSE))</f>
        <v/>
      </c>
      <c r="AS80" s="100" t="str">
        <f>IF(AS79="","",VLOOKUP(AS79,シフト記号表!$C$5:$W$46,21,FALSE))</f>
        <v/>
      </c>
      <c r="AT80" s="100" t="str">
        <f>IF(AT79="","",VLOOKUP(AT79,シフト記号表!$C$5:$W$46,21,FALSE))</f>
        <v/>
      </c>
      <c r="AU80" s="101" t="str">
        <f>IF(AU79="","",VLOOKUP(AU79,シフト記号表!$C$5:$W$46,21,FALSE))</f>
        <v/>
      </c>
      <c r="AV80" s="99" t="str">
        <f>IF(AV79="","",VLOOKUP(AV79,シフト記号表!$C$5:$W$46,21,FALSE))</f>
        <v/>
      </c>
      <c r="AW80" s="100" t="str">
        <f>IF(AW79="","",VLOOKUP(AW79,シフト記号表!$C$5:$W$46,21,FALSE))</f>
        <v/>
      </c>
      <c r="AX80" s="100" t="str">
        <f>IF(AX79="","",VLOOKUP(AX79,シフト記号表!$C$5:$W$46,21,FALSE))</f>
        <v/>
      </c>
      <c r="AY80" s="100" t="str">
        <f>IF(AY79="","",VLOOKUP(AY79,シフト記号表!$C$5:$W$46,21,FALSE))</f>
        <v/>
      </c>
      <c r="AZ80" s="100" t="str">
        <f>IF(AZ79="","",VLOOKUP(AZ79,シフト記号表!$C$5:$W$46,21,FALSE))</f>
        <v/>
      </c>
      <c r="BA80" s="100" t="str">
        <f>IF(BA79="","",VLOOKUP(BA79,シフト記号表!$C$5:$W$46,21,FALSE))</f>
        <v/>
      </c>
      <c r="BB80" s="101" t="str">
        <f>IF(BB79="","",VLOOKUP(BB79,シフト記号表!$C$5:$W$46,21,FALSE))</f>
        <v/>
      </c>
      <c r="BC80" s="99" t="str">
        <f>IF(BC79="","",VLOOKUP(BC79,シフト記号表!$C$5:$W$46,21,FALSE))</f>
        <v/>
      </c>
      <c r="BD80" s="100" t="str">
        <f>IF(BD79="","",VLOOKUP(BD79,シフト記号表!$C$5:$W$46,21,FALSE))</f>
        <v/>
      </c>
      <c r="BE80" s="100" t="str">
        <f>IF(BE79="","",VLOOKUP(BE79,シフト記号表!$C$5:$W$46,21,FALSE))</f>
        <v/>
      </c>
      <c r="BF80" s="250">
        <f>IF($BI$3="計画",SUM(AA80:BB80),IF($BI$3="実績",SUM(AA80:BE80),""))</f>
        <v>0</v>
      </c>
      <c r="BG80" s="251"/>
      <c r="BH80" s="252">
        <f>IF($BI$3="計画",BF80/4,IF($BI$3="実績",(BF80/($BI$7/7)),""))</f>
        <v>0</v>
      </c>
      <c r="BI80" s="253"/>
      <c r="BJ80" s="238"/>
      <c r="BK80" s="239"/>
      <c r="BL80" s="239"/>
      <c r="BM80" s="239"/>
      <c r="BN80" s="240"/>
    </row>
    <row r="81" spans="2:66" ht="20.25" customHeight="1" x14ac:dyDescent="0.4">
      <c r="B81" s="102"/>
      <c r="C81" s="409"/>
      <c r="D81" s="414"/>
      <c r="E81" s="412"/>
      <c r="F81" s="413"/>
      <c r="G81" s="254"/>
      <c r="H81" s="255"/>
      <c r="I81" s="263">
        <f>G80</f>
        <v>0</v>
      </c>
      <c r="J81" s="255"/>
      <c r="K81" s="263">
        <f>M80</f>
        <v>0</v>
      </c>
      <c r="L81" s="255"/>
      <c r="M81" s="256"/>
      <c r="N81" s="257"/>
      <c r="O81" s="258"/>
      <c r="P81" s="259"/>
      <c r="Q81" s="259"/>
      <c r="R81" s="260"/>
      <c r="S81" s="276"/>
      <c r="T81" s="242"/>
      <c r="U81" s="277"/>
      <c r="V81" s="103" t="s">
        <v>127</v>
      </c>
      <c r="W81" s="129"/>
      <c r="X81" s="129"/>
      <c r="Y81" s="130"/>
      <c r="Z81" s="131"/>
      <c r="AA81" s="107" t="str">
        <f>IF(AA79="","",VLOOKUP(AA79,シフト記号表!$C$5:$Y$46,23,FALSE))</f>
        <v/>
      </c>
      <c r="AB81" s="108" t="str">
        <f>IF(AB79="","",VLOOKUP(AB79,シフト記号表!$C$5:$Y$46,23,FALSE))</f>
        <v/>
      </c>
      <c r="AC81" s="108" t="str">
        <f>IF(AC79="","",VLOOKUP(AC79,シフト記号表!$C$5:$Y$46,23,FALSE))</f>
        <v/>
      </c>
      <c r="AD81" s="108" t="str">
        <f>IF(AD79="","",VLOOKUP(AD79,シフト記号表!$C$5:$Y$46,23,FALSE))</f>
        <v/>
      </c>
      <c r="AE81" s="108" t="str">
        <f>IF(AE79="","",VLOOKUP(AE79,シフト記号表!$C$5:$Y$46,23,FALSE))</f>
        <v/>
      </c>
      <c r="AF81" s="108" t="str">
        <f>IF(AF79="","",VLOOKUP(AF79,シフト記号表!$C$5:$Y$46,23,FALSE))</f>
        <v/>
      </c>
      <c r="AG81" s="109" t="str">
        <f>IF(AG79="","",VLOOKUP(AG79,シフト記号表!$C$5:$Y$46,23,FALSE))</f>
        <v/>
      </c>
      <c r="AH81" s="107" t="str">
        <f>IF(AH79="","",VLOOKUP(AH79,シフト記号表!$C$5:$Y$46,23,FALSE))</f>
        <v/>
      </c>
      <c r="AI81" s="108" t="str">
        <f>IF(AI79="","",VLOOKUP(AI79,シフト記号表!$C$5:$Y$46,23,FALSE))</f>
        <v/>
      </c>
      <c r="AJ81" s="108" t="str">
        <f>IF(AJ79="","",VLOOKUP(AJ79,シフト記号表!$C$5:$Y$46,23,FALSE))</f>
        <v/>
      </c>
      <c r="AK81" s="108" t="str">
        <f>IF(AK79="","",VLOOKUP(AK79,シフト記号表!$C$5:$Y$46,23,FALSE))</f>
        <v/>
      </c>
      <c r="AL81" s="108" t="str">
        <f>IF(AL79="","",VLOOKUP(AL79,シフト記号表!$C$5:$Y$46,23,FALSE))</f>
        <v/>
      </c>
      <c r="AM81" s="108" t="str">
        <f>IF(AM79="","",VLOOKUP(AM79,シフト記号表!$C$5:$Y$46,23,FALSE))</f>
        <v/>
      </c>
      <c r="AN81" s="109" t="str">
        <f>IF(AN79="","",VLOOKUP(AN79,シフト記号表!$C$5:$Y$46,23,FALSE))</f>
        <v/>
      </c>
      <c r="AO81" s="107" t="str">
        <f>IF(AO79="","",VLOOKUP(AO79,シフト記号表!$C$5:$Y$46,23,FALSE))</f>
        <v/>
      </c>
      <c r="AP81" s="108" t="str">
        <f>IF(AP79="","",VLOOKUP(AP79,シフト記号表!$C$5:$Y$46,23,FALSE))</f>
        <v/>
      </c>
      <c r="AQ81" s="108" t="str">
        <f>IF(AQ79="","",VLOOKUP(AQ79,シフト記号表!$C$5:$Y$46,23,FALSE))</f>
        <v/>
      </c>
      <c r="AR81" s="108" t="str">
        <f>IF(AR79="","",VLOOKUP(AR79,シフト記号表!$C$5:$Y$46,23,FALSE))</f>
        <v/>
      </c>
      <c r="AS81" s="108" t="str">
        <f>IF(AS79="","",VLOOKUP(AS79,シフト記号表!$C$5:$Y$46,23,FALSE))</f>
        <v/>
      </c>
      <c r="AT81" s="108" t="str">
        <f>IF(AT79="","",VLOOKUP(AT79,シフト記号表!$C$5:$Y$46,23,FALSE))</f>
        <v/>
      </c>
      <c r="AU81" s="109" t="str">
        <f>IF(AU79="","",VLOOKUP(AU79,シフト記号表!$C$5:$Y$46,23,FALSE))</f>
        <v/>
      </c>
      <c r="AV81" s="107" t="str">
        <f>IF(AV79="","",VLOOKUP(AV79,シフト記号表!$C$5:$Y$46,23,FALSE))</f>
        <v/>
      </c>
      <c r="AW81" s="108" t="str">
        <f>IF(AW79="","",VLOOKUP(AW79,シフト記号表!$C$5:$Y$46,23,FALSE))</f>
        <v/>
      </c>
      <c r="AX81" s="108" t="str">
        <f>IF(AX79="","",VLOOKUP(AX79,シフト記号表!$C$5:$Y$46,23,FALSE))</f>
        <v/>
      </c>
      <c r="AY81" s="108" t="str">
        <f>IF(AY79="","",VLOOKUP(AY79,シフト記号表!$C$5:$Y$46,23,FALSE))</f>
        <v/>
      </c>
      <c r="AZ81" s="108" t="str">
        <f>IF(AZ79="","",VLOOKUP(AZ79,シフト記号表!$C$5:$Y$46,23,FALSE))</f>
        <v/>
      </c>
      <c r="BA81" s="108" t="str">
        <f>IF(BA79="","",VLOOKUP(BA79,シフト記号表!$C$5:$Y$46,23,FALSE))</f>
        <v/>
      </c>
      <c r="BB81" s="109" t="str">
        <f>IF(BB79="","",VLOOKUP(BB79,シフト記号表!$C$5:$Y$46,23,FALSE))</f>
        <v/>
      </c>
      <c r="BC81" s="107" t="str">
        <f>IF(BC79="","",VLOOKUP(BC79,シフト記号表!$C$5:$Y$46,23,FALSE))</f>
        <v/>
      </c>
      <c r="BD81" s="108" t="str">
        <f>IF(BD79="","",VLOOKUP(BD79,シフト記号表!$C$5:$Y$46,23,FALSE))</f>
        <v/>
      </c>
      <c r="BE81" s="108" t="str">
        <f>IF(BE79="","",VLOOKUP(BE79,シフト記号表!$C$5:$Y$46,23,FALSE))</f>
        <v/>
      </c>
      <c r="BF81" s="261">
        <f>IF($BI$3="計画",SUM(AA81:BB81),IF($BI$3="実績",SUM(AA81:BE81),""))</f>
        <v>0</v>
      </c>
      <c r="BG81" s="262"/>
      <c r="BH81" s="282">
        <f>IF($BI$3="計画",BF81/4,IF($BI$3="実績",(BF81/($BI$7/7)),""))</f>
        <v>0</v>
      </c>
      <c r="BI81" s="283"/>
      <c r="BJ81" s="241"/>
      <c r="BK81" s="242"/>
      <c r="BL81" s="242"/>
      <c r="BM81" s="242"/>
      <c r="BN81" s="243"/>
    </row>
    <row r="82" spans="2:66" ht="20.25" customHeight="1" x14ac:dyDescent="0.4">
      <c r="B82" s="111"/>
      <c r="C82" s="408"/>
      <c r="D82" s="411"/>
      <c r="E82" s="412"/>
      <c r="F82" s="413"/>
      <c r="G82" s="244"/>
      <c r="H82" s="245"/>
      <c r="I82" s="94"/>
      <c r="J82" s="90"/>
      <c r="K82" s="94"/>
      <c r="L82" s="90"/>
      <c r="M82" s="270"/>
      <c r="N82" s="271"/>
      <c r="O82" s="248"/>
      <c r="P82" s="249"/>
      <c r="Q82" s="249"/>
      <c r="R82" s="245"/>
      <c r="S82" s="272"/>
      <c r="T82" s="236"/>
      <c r="U82" s="273"/>
      <c r="V82" s="114" t="s">
        <v>18</v>
      </c>
      <c r="W82" s="122"/>
      <c r="X82" s="122"/>
      <c r="Y82" s="123"/>
      <c r="Z82" s="128"/>
      <c r="AA82" s="118"/>
      <c r="AB82" s="119"/>
      <c r="AC82" s="119"/>
      <c r="AD82" s="119"/>
      <c r="AE82" s="119"/>
      <c r="AF82" s="119"/>
      <c r="AG82" s="120"/>
      <c r="AH82" s="118"/>
      <c r="AI82" s="119"/>
      <c r="AJ82" s="119"/>
      <c r="AK82" s="119"/>
      <c r="AL82" s="119"/>
      <c r="AM82" s="119"/>
      <c r="AN82" s="120"/>
      <c r="AO82" s="118"/>
      <c r="AP82" s="119"/>
      <c r="AQ82" s="119"/>
      <c r="AR82" s="119"/>
      <c r="AS82" s="119"/>
      <c r="AT82" s="119"/>
      <c r="AU82" s="120"/>
      <c r="AV82" s="118"/>
      <c r="AW82" s="119"/>
      <c r="AX82" s="119"/>
      <c r="AY82" s="119"/>
      <c r="AZ82" s="119"/>
      <c r="BA82" s="119"/>
      <c r="BB82" s="120"/>
      <c r="BC82" s="118"/>
      <c r="BD82" s="119"/>
      <c r="BE82" s="121"/>
      <c r="BF82" s="278"/>
      <c r="BG82" s="279"/>
      <c r="BH82" s="280"/>
      <c r="BI82" s="281"/>
      <c r="BJ82" s="235"/>
      <c r="BK82" s="236"/>
      <c r="BL82" s="236"/>
      <c r="BM82" s="236"/>
      <c r="BN82" s="237"/>
    </row>
    <row r="83" spans="2:66" ht="20.25" customHeight="1" x14ac:dyDescent="0.4">
      <c r="B83" s="93">
        <f>B80+1</f>
        <v>22</v>
      </c>
      <c r="C83" s="409"/>
      <c r="D83" s="414"/>
      <c r="E83" s="412"/>
      <c r="F83" s="413"/>
      <c r="G83" s="244"/>
      <c r="H83" s="245"/>
      <c r="I83" s="94"/>
      <c r="J83" s="90"/>
      <c r="K83" s="94"/>
      <c r="L83" s="90"/>
      <c r="M83" s="246"/>
      <c r="N83" s="247"/>
      <c r="O83" s="248"/>
      <c r="P83" s="249"/>
      <c r="Q83" s="249"/>
      <c r="R83" s="245"/>
      <c r="S83" s="274"/>
      <c r="T83" s="239"/>
      <c r="U83" s="275"/>
      <c r="V83" s="95" t="s">
        <v>83</v>
      </c>
      <c r="W83" s="96"/>
      <c r="X83" s="96"/>
      <c r="Y83" s="97"/>
      <c r="Z83" s="98"/>
      <c r="AA83" s="99" t="str">
        <f>IF(AA82="","",VLOOKUP(AA82,シフト記号表!$C$5:$W$46,21,FALSE))</f>
        <v/>
      </c>
      <c r="AB83" s="100" t="str">
        <f>IF(AB82="","",VLOOKUP(AB82,シフト記号表!$C$5:$W$46,21,FALSE))</f>
        <v/>
      </c>
      <c r="AC83" s="100" t="str">
        <f>IF(AC82="","",VLOOKUP(AC82,シフト記号表!$C$5:$W$46,21,FALSE))</f>
        <v/>
      </c>
      <c r="AD83" s="100" t="str">
        <f>IF(AD82="","",VLOOKUP(AD82,シフト記号表!$C$5:$W$46,21,FALSE))</f>
        <v/>
      </c>
      <c r="AE83" s="100" t="str">
        <f>IF(AE82="","",VLOOKUP(AE82,シフト記号表!$C$5:$W$46,21,FALSE))</f>
        <v/>
      </c>
      <c r="AF83" s="100" t="str">
        <f>IF(AF82="","",VLOOKUP(AF82,シフト記号表!$C$5:$W$46,21,FALSE))</f>
        <v/>
      </c>
      <c r="AG83" s="101" t="str">
        <f>IF(AG82="","",VLOOKUP(AG82,シフト記号表!$C$5:$W$46,21,FALSE))</f>
        <v/>
      </c>
      <c r="AH83" s="99" t="str">
        <f>IF(AH82="","",VLOOKUP(AH82,シフト記号表!$C$5:$W$46,21,FALSE))</f>
        <v/>
      </c>
      <c r="AI83" s="100" t="str">
        <f>IF(AI82="","",VLOOKUP(AI82,シフト記号表!$C$5:$W$46,21,FALSE))</f>
        <v/>
      </c>
      <c r="AJ83" s="100" t="str">
        <f>IF(AJ82="","",VLOOKUP(AJ82,シフト記号表!$C$5:$W$46,21,FALSE))</f>
        <v/>
      </c>
      <c r="AK83" s="100" t="str">
        <f>IF(AK82="","",VLOOKUP(AK82,シフト記号表!$C$5:$W$46,21,FALSE))</f>
        <v/>
      </c>
      <c r="AL83" s="100" t="str">
        <f>IF(AL82="","",VLOOKUP(AL82,シフト記号表!$C$5:$W$46,21,FALSE))</f>
        <v/>
      </c>
      <c r="AM83" s="100" t="str">
        <f>IF(AM82="","",VLOOKUP(AM82,シフト記号表!$C$5:$W$46,21,FALSE))</f>
        <v/>
      </c>
      <c r="AN83" s="101" t="str">
        <f>IF(AN82="","",VLOOKUP(AN82,シフト記号表!$C$5:$W$46,21,FALSE))</f>
        <v/>
      </c>
      <c r="AO83" s="99" t="str">
        <f>IF(AO82="","",VLOOKUP(AO82,シフト記号表!$C$5:$W$46,21,FALSE))</f>
        <v/>
      </c>
      <c r="AP83" s="100" t="str">
        <f>IF(AP82="","",VLOOKUP(AP82,シフト記号表!$C$5:$W$46,21,FALSE))</f>
        <v/>
      </c>
      <c r="AQ83" s="100" t="str">
        <f>IF(AQ82="","",VLOOKUP(AQ82,シフト記号表!$C$5:$W$46,21,FALSE))</f>
        <v/>
      </c>
      <c r="AR83" s="100" t="str">
        <f>IF(AR82="","",VLOOKUP(AR82,シフト記号表!$C$5:$W$46,21,FALSE))</f>
        <v/>
      </c>
      <c r="AS83" s="100" t="str">
        <f>IF(AS82="","",VLOOKUP(AS82,シフト記号表!$C$5:$W$46,21,FALSE))</f>
        <v/>
      </c>
      <c r="AT83" s="100" t="str">
        <f>IF(AT82="","",VLOOKUP(AT82,シフト記号表!$C$5:$W$46,21,FALSE))</f>
        <v/>
      </c>
      <c r="AU83" s="101" t="str">
        <f>IF(AU82="","",VLOOKUP(AU82,シフト記号表!$C$5:$W$46,21,FALSE))</f>
        <v/>
      </c>
      <c r="AV83" s="99" t="str">
        <f>IF(AV82="","",VLOOKUP(AV82,シフト記号表!$C$5:$W$46,21,FALSE))</f>
        <v/>
      </c>
      <c r="AW83" s="100" t="str">
        <f>IF(AW82="","",VLOOKUP(AW82,シフト記号表!$C$5:$W$46,21,FALSE))</f>
        <v/>
      </c>
      <c r="AX83" s="100" t="str">
        <f>IF(AX82="","",VLOOKUP(AX82,シフト記号表!$C$5:$W$46,21,FALSE))</f>
        <v/>
      </c>
      <c r="AY83" s="100" t="str">
        <f>IF(AY82="","",VLOOKUP(AY82,シフト記号表!$C$5:$W$46,21,FALSE))</f>
        <v/>
      </c>
      <c r="AZ83" s="100" t="str">
        <f>IF(AZ82="","",VLOOKUP(AZ82,シフト記号表!$C$5:$W$46,21,FALSE))</f>
        <v/>
      </c>
      <c r="BA83" s="100" t="str">
        <f>IF(BA82="","",VLOOKUP(BA82,シフト記号表!$C$5:$W$46,21,FALSE))</f>
        <v/>
      </c>
      <c r="BB83" s="101" t="str">
        <f>IF(BB82="","",VLOOKUP(BB82,シフト記号表!$C$5:$W$46,21,FALSE))</f>
        <v/>
      </c>
      <c r="BC83" s="99" t="str">
        <f>IF(BC82="","",VLOOKUP(BC82,シフト記号表!$C$5:$W$46,21,FALSE))</f>
        <v/>
      </c>
      <c r="BD83" s="100" t="str">
        <f>IF(BD82="","",VLOOKUP(BD82,シフト記号表!$C$5:$W$46,21,FALSE))</f>
        <v/>
      </c>
      <c r="BE83" s="100" t="str">
        <f>IF(BE82="","",VLOOKUP(BE82,シフト記号表!$C$5:$W$46,21,FALSE))</f>
        <v/>
      </c>
      <c r="BF83" s="250">
        <f>IF($BI$3="計画",SUM(AA83:BB83),IF($BI$3="実績",SUM(AA83:BE83),""))</f>
        <v>0</v>
      </c>
      <c r="BG83" s="251"/>
      <c r="BH83" s="252">
        <f>IF($BI$3="計画",BF83/4,IF($BI$3="実績",(BF83/($BI$7/7)),""))</f>
        <v>0</v>
      </c>
      <c r="BI83" s="253"/>
      <c r="BJ83" s="238"/>
      <c r="BK83" s="239"/>
      <c r="BL83" s="239"/>
      <c r="BM83" s="239"/>
      <c r="BN83" s="240"/>
    </row>
    <row r="84" spans="2:66" ht="20.25" customHeight="1" x14ac:dyDescent="0.4">
      <c r="B84" s="102"/>
      <c r="C84" s="409"/>
      <c r="D84" s="414"/>
      <c r="E84" s="412"/>
      <c r="F84" s="413"/>
      <c r="G84" s="254"/>
      <c r="H84" s="255"/>
      <c r="I84" s="263">
        <f>G83</f>
        <v>0</v>
      </c>
      <c r="J84" s="255"/>
      <c r="K84" s="263">
        <f>M83</f>
        <v>0</v>
      </c>
      <c r="L84" s="255"/>
      <c r="M84" s="256"/>
      <c r="N84" s="257"/>
      <c r="O84" s="258"/>
      <c r="P84" s="259"/>
      <c r="Q84" s="259"/>
      <c r="R84" s="260"/>
      <c r="S84" s="276"/>
      <c r="T84" s="242"/>
      <c r="U84" s="277"/>
      <c r="V84" s="103" t="s">
        <v>127</v>
      </c>
      <c r="W84" s="129"/>
      <c r="X84" s="129"/>
      <c r="Y84" s="130"/>
      <c r="Z84" s="131"/>
      <c r="AA84" s="107" t="str">
        <f>IF(AA82="","",VLOOKUP(AA82,シフト記号表!$C$5:$Y$46,23,FALSE))</f>
        <v/>
      </c>
      <c r="AB84" s="108" t="str">
        <f>IF(AB82="","",VLOOKUP(AB82,シフト記号表!$C$5:$Y$46,23,FALSE))</f>
        <v/>
      </c>
      <c r="AC84" s="108" t="str">
        <f>IF(AC82="","",VLOOKUP(AC82,シフト記号表!$C$5:$Y$46,23,FALSE))</f>
        <v/>
      </c>
      <c r="AD84" s="108" t="str">
        <f>IF(AD82="","",VLOOKUP(AD82,シフト記号表!$C$5:$Y$46,23,FALSE))</f>
        <v/>
      </c>
      <c r="AE84" s="108" t="str">
        <f>IF(AE82="","",VLOOKUP(AE82,シフト記号表!$C$5:$Y$46,23,FALSE))</f>
        <v/>
      </c>
      <c r="AF84" s="108" t="str">
        <f>IF(AF82="","",VLOOKUP(AF82,シフト記号表!$C$5:$Y$46,23,FALSE))</f>
        <v/>
      </c>
      <c r="AG84" s="109" t="str">
        <f>IF(AG82="","",VLOOKUP(AG82,シフト記号表!$C$5:$Y$46,23,FALSE))</f>
        <v/>
      </c>
      <c r="AH84" s="107" t="str">
        <f>IF(AH82="","",VLOOKUP(AH82,シフト記号表!$C$5:$Y$46,23,FALSE))</f>
        <v/>
      </c>
      <c r="AI84" s="108" t="str">
        <f>IF(AI82="","",VLOOKUP(AI82,シフト記号表!$C$5:$Y$46,23,FALSE))</f>
        <v/>
      </c>
      <c r="AJ84" s="108" t="str">
        <f>IF(AJ82="","",VLOOKUP(AJ82,シフト記号表!$C$5:$Y$46,23,FALSE))</f>
        <v/>
      </c>
      <c r="AK84" s="108" t="str">
        <f>IF(AK82="","",VLOOKUP(AK82,シフト記号表!$C$5:$Y$46,23,FALSE))</f>
        <v/>
      </c>
      <c r="AL84" s="108" t="str">
        <f>IF(AL82="","",VLOOKUP(AL82,シフト記号表!$C$5:$Y$46,23,FALSE))</f>
        <v/>
      </c>
      <c r="AM84" s="108" t="str">
        <f>IF(AM82="","",VLOOKUP(AM82,シフト記号表!$C$5:$Y$46,23,FALSE))</f>
        <v/>
      </c>
      <c r="AN84" s="109" t="str">
        <f>IF(AN82="","",VLOOKUP(AN82,シフト記号表!$C$5:$Y$46,23,FALSE))</f>
        <v/>
      </c>
      <c r="AO84" s="107" t="str">
        <f>IF(AO82="","",VLOOKUP(AO82,シフト記号表!$C$5:$Y$46,23,FALSE))</f>
        <v/>
      </c>
      <c r="AP84" s="108" t="str">
        <f>IF(AP82="","",VLOOKUP(AP82,シフト記号表!$C$5:$Y$46,23,FALSE))</f>
        <v/>
      </c>
      <c r="AQ84" s="108" t="str">
        <f>IF(AQ82="","",VLOOKUP(AQ82,シフト記号表!$C$5:$Y$46,23,FALSE))</f>
        <v/>
      </c>
      <c r="AR84" s="108" t="str">
        <f>IF(AR82="","",VLOOKUP(AR82,シフト記号表!$C$5:$Y$46,23,FALSE))</f>
        <v/>
      </c>
      <c r="AS84" s="108" t="str">
        <f>IF(AS82="","",VLOOKUP(AS82,シフト記号表!$C$5:$Y$46,23,FALSE))</f>
        <v/>
      </c>
      <c r="AT84" s="108" t="str">
        <f>IF(AT82="","",VLOOKUP(AT82,シフト記号表!$C$5:$Y$46,23,FALSE))</f>
        <v/>
      </c>
      <c r="AU84" s="109" t="str">
        <f>IF(AU82="","",VLOOKUP(AU82,シフト記号表!$C$5:$Y$46,23,FALSE))</f>
        <v/>
      </c>
      <c r="AV84" s="107" t="str">
        <f>IF(AV82="","",VLOOKUP(AV82,シフト記号表!$C$5:$Y$46,23,FALSE))</f>
        <v/>
      </c>
      <c r="AW84" s="108" t="str">
        <f>IF(AW82="","",VLOOKUP(AW82,シフト記号表!$C$5:$Y$46,23,FALSE))</f>
        <v/>
      </c>
      <c r="AX84" s="108" t="str">
        <f>IF(AX82="","",VLOOKUP(AX82,シフト記号表!$C$5:$Y$46,23,FALSE))</f>
        <v/>
      </c>
      <c r="AY84" s="108" t="str">
        <f>IF(AY82="","",VLOOKUP(AY82,シフト記号表!$C$5:$Y$46,23,FALSE))</f>
        <v/>
      </c>
      <c r="AZ84" s="108" t="str">
        <f>IF(AZ82="","",VLOOKUP(AZ82,シフト記号表!$C$5:$Y$46,23,FALSE))</f>
        <v/>
      </c>
      <c r="BA84" s="108" t="str">
        <f>IF(BA82="","",VLOOKUP(BA82,シフト記号表!$C$5:$Y$46,23,FALSE))</f>
        <v/>
      </c>
      <c r="BB84" s="109" t="str">
        <f>IF(BB82="","",VLOOKUP(BB82,シフト記号表!$C$5:$Y$46,23,FALSE))</f>
        <v/>
      </c>
      <c r="BC84" s="107" t="str">
        <f>IF(BC82="","",VLOOKUP(BC82,シフト記号表!$C$5:$Y$46,23,FALSE))</f>
        <v/>
      </c>
      <c r="BD84" s="108" t="str">
        <f>IF(BD82="","",VLOOKUP(BD82,シフト記号表!$C$5:$Y$46,23,FALSE))</f>
        <v/>
      </c>
      <c r="BE84" s="108" t="str">
        <f>IF(BE82="","",VLOOKUP(BE82,シフト記号表!$C$5:$Y$46,23,FALSE))</f>
        <v/>
      </c>
      <c r="BF84" s="261">
        <f>IF($BI$3="計画",SUM(AA84:BB84),IF($BI$3="実績",SUM(AA84:BE84),""))</f>
        <v>0</v>
      </c>
      <c r="BG84" s="262"/>
      <c r="BH84" s="282">
        <f>IF($BI$3="計画",BF84/4,IF($BI$3="実績",(BF84/($BI$7/7)),""))</f>
        <v>0</v>
      </c>
      <c r="BI84" s="283"/>
      <c r="BJ84" s="241"/>
      <c r="BK84" s="242"/>
      <c r="BL84" s="242"/>
      <c r="BM84" s="242"/>
      <c r="BN84" s="243"/>
    </row>
    <row r="85" spans="2:66" ht="20.25" customHeight="1" x14ac:dyDescent="0.4">
      <c r="B85" s="111"/>
      <c r="C85" s="408"/>
      <c r="D85" s="411"/>
      <c r="E85" s="412"/>
      <c r="F85" s="413"/>
      <c r="G85" s="244"/>
      <c r="H85" s="245"/>
      <c r="I85" s="94"/>
      <c r="J85" s="90"/>
      <c r="K85" s="94"/>
      <c r="L85" s="90"/>
      <c r="M85" s="270"/>
      <c r="N85" s="271"/>
      <c r="O85" s="248"/>
      <c r="P85" s="249"/>
      <c r="Q85" s="249"/>
      <c r="R85" s="245"/>
      <c r="S85" s="272"/>
      <c r="T85" s="236"/>
      <c r="U85" s="273"/>
      <c r="V85" s="114" t="s">
        <v>18</v>
      </c>
      <c r="W85" s="122"/>
      <c r="X85" s="122"/>
      <c r="Y85" s="123"/>
      <c r="Z85" s="128"/>
      <c r="AA85" s="118"/>
      <c r="AB85" s="119"/>
      <c r="AC85" s="119"/>
      <c r="AD85" s="119"/>
      <c r="AE85" s="119"/>
      <c r="AF85" s="119"/>
      <c r="AG85" s="120"/>
      <c r="AH85" s="118"/>
      <c r="AI85" s="119"/>
      <c r="AJ85" s="119"/>
      <c r="AK85" s="119"/>
      <c r="AL85" s="119"/>
      <c r="AM85" s="119"/>
      <c r="AN85" s="120"/>
      <c r="AO85" s="118"/>
      <c r="AP85" s="119"/>
      <c r="AQ85" s="119"/>
      <c r="AR85" s="119"/>
      <c r="AS85" s="119"/>
      <c r="AT85" s="119"/>
      <c r="AU85" s="120"/>
      <c r="AV85" s="118"/>
      <c r="AW85" s="119"/>
      <c r="AX85" s="119"/>
      <c r="AY85" s="119"/>
      <c r="AZ85" s="119"/>
      <c r="BA85" s="119"/>
      <c r="BB85" s="120"/>
      <c r="BC85" s="118"/>
      <c r="BD85" s="119"/>
      <c r="BE85" s="121"/>
      <c r="BF85" s="278"/>
      <c r="BG85" s="279"/>
      <c r="BH85" s="280"/>
      <c r="BI85" s="281"/>
      <c r="BJ85" s="235"/>
      <c r="BK85" s="236"/>
      <c r="BL85" s="236"/>
      <c r="BM85" s="236"/>
      <c r="BN85" s="237"/>
    </row>
    <row r="86" spans="2:66" ht="20.25" customHeight="1" x14ac:dyDescent="0.4">
      <c r="B86" s="93">
        <f>B83+1</f>
        <v>23</v>
      </c>
      <c r="C86" s="409"/>
      <c r="D86" s="414"/>
      <c r="E86" s="412"/>
      <c r="F86" s="413"/>
      <c r="G86" s="244"/>
      <c r="H86" s="245"/>
      <c r="I86" s="94"/>
      <c r="J86" s="90"/>
      <c r="K86" s="94"/>
      <c r="L86" s="90"/>
      <c r="M86" s="246"/>
      <c r="N86" s="247"/>
      <c r="O86" s="248"/>
      <c r="P86" s="249"/>
      <c r="Q86" s="249"/>
      <c r="R86" s="245"/>
      <c r="S86" s="274"/>
      <c r="T86" s="239"/>
      <c r="U86" s="275"/>
      <c r="V86" s="95" t="s">
        <v>83</v>
      </c>
      <c r="W86" s="96"/>
      <c r="X86" s="96"/>
      <c r="Y86" s="97"/>
      <c r="Z86" s="98"/>
      <c r="AA86" s="99" t="str">
        <f>IF(AA85="","",VLOOKUP(AA85,シフト記号表!$C$5:$W$46,21,FALSE))</f>
        <v/>
      </c>
      <c r="AB86" s="100" t="str">
        <f>IF(AB85="","",VLOOKUP(AB85,シフト記号表!$C$5:$W$46,21,FALSE))</f>
        <v/>
      </c>
      <c r="AC86" s="100" t="str">
        <f>IF(AC85="","",VLOOKUP(AC85,シフト記号表!$C$5:$W$46,21,FALSE))</f>
        <v/>
      </c>
      <c r="AD86" s="100" t="str">
        <f>IF(AD85="","",VLOOKUP(AD85,シフト記号表!$C$5:$W$46,21,FALSE))</f>
        <v/>
      </c>
      <c r="AE86" s="100" t="str">
        <f>IF(AE85="","",VLOOKUP(AE85,シフト記号表!$C$5:$W$46,21,FALSE))</f>
        <v/>
      </c>
      <c r="AF86" s="100" t="str">
        <f>IF(AF85="","",VLOOKUP(AF85,シフト記号表!$C$5:$W$46,21,FALSE))</f>
        <v/>
      </c>
      <c r="AG86" s="101" t="str">
        <f>IF(AG85="","",VLOOKUP(AG85,シフト記号表!$C$5:$W$46,21,FALSE))</f>
        <v/>
      </c>
      <c r="AH86" s="99" t="str">
        <f>IF(AH85="","",VLOOKUP(AH85,シフト記号表!$C$5:$W$46,21,FALSE))</f>
        <v/>
      </c>
      <c r="AI86" s="100" t="str">
        <f>IF(AI85="","",VLOOKUP(AI85,シフト記号表!$C$5:$W$46,21,FALSE))</f>
        <v/>
      </c>
      <c r="AJ86" s="100" t="str">
        <f>IF(AJ85="","",VLOOKUP(AJ85,シフト記号表!$C$5:$W$46,21,FALSE))</f>
        <v/>
      </c>
      <c r="AK86" s="100" t="str">
        <f>IF(AK85="","",VLOOKUP(AK85,シフト記号表!$C$5:$W$46,21,FALSE))</f>
        <v/>
      </c>
      <c r="AL86" s="100" t="str">
        <f>IF(AL85="","",VLOOKUP(AL85,シフト記号表!$C$5:$W$46,21,FALSE))</f>
        <v/>
      </c>
      <c r="AM86" s="100" t="str">
        <f>IF(AM85="","",VLOOKUP(AM85,シフト記号表!$C$5:$W$46,21,FALSE))</f>
        <v/>
      </c>
      <c r="AN86" s="101" t="str">
        <f>IF(AN85="","",VLOOKUP(AN85,シフト記号表!$C$5:$W$46,21,FALSE))</f>
        <v/>
      </c>
      <c r="AO86" s="99" t="str">
        <f>IF(AO85="","",VLOOKUP(AO85,シフト記号表!$C$5:$W$46,21,FALSE))</f>
        <v/>
      </c>
      <c r="AP86" s="100" t="str">
        <f>IF(AP85="","",VLOOKUP(AP85,シフト記号表!$C$5:$W$46,21,FALSE))</f>
        <v/>
      </c>
      <c r="AQ86" s="100" t="str">
        <f>IF(AQ85="","",VLOOKUP(AQ85,シフト記号表!$C$5:$W$46,21,FALSE))</f>
        <v/>
      </c>
      <c r="AR86" s="100" t="str">
        <f>IF(AR85="","",VLOOKUP(AR85,シフト記号表!$C$5:$W$46,21,FALSE))</f>
        <v/>
      </c>
      <c r="AS86" s="100" t="str">
        <f>IF(AS85="","",VLOOKUP(AS85,シフト記号表!$C$5:$W$46,21,FALSE))</f>
        <v/>
      </c>
      <c r="AT86" s="100" t="str">
        <f>IF(AT85="","",VLOOKUP(AT85,シフト記号表!$C$5:$W$46,21,FALSE))</f>
        <v/>
      </c>
      <c r="AU86" s="101" t="str">
        <f>IF(AU85="","",VLOOKUP(AU85,シフト記号表!$C$5:$W$46,21,FALSE))</f>
        <v/>
      </c>
      <c r="AV86" s="99" t="str">
        <f>IF(AV85="","",VLOOKUP(AV85,シフト記号表!$C$5:$W$46,21,FALSE))</f>
        <v/>
      </c>
      <c r="AW86" s="100" t="str">
        <f>IF(AW85="","",VLOOKUP(AW85,シフト記号表!$C$5:$W$46,21,FALSE))</f>
        <v/>
      </c>
      <c r="AX86" s="100" t="str">
        <f>IF(AX85="","",VLOOKUP(AX85,シフト記号表!$C$5:$W$46,21,FALSE))</f>
        <v/>
      </c>
      <c r="AY86" s="100" t="str">
        <f>IF(AY85="","",VLOOKUP(AY85,シフト記号表!$C$5:$W$46,21,FALSE))</f>
        <v/>
      </c>
      <c r="AZ86" s="100" t="str">
        <f>IF(AZ85="","",VLOOKUP(AZ85,シフト記号表!$C$5:$W$46,21,FALSE))</f>
        <v/>
      </c>
      <c r="BA86" s="100" t="str">
        <f>IF(BA85="","",VLOOKUP(BA85,シフト記号表!$C$5:$W$46,21,FALSE))</f>
        <v/>
      </c>
      <c r="BB86" s="101" t="str">
        <f>IF(BB85="","",VLOOKUP(BB85,シフト記号表!$C$5:$W$46,21,FALSE))</f>
        <v/>
      </c>
      <c r="BC86" s="99" t="str">
        <f>IF(BC85="","",VLOOKUP(BC85,シフト記号表!$C$5:$W$46,21,FALSE))</f>
        <v/>
      </c>
      <c r="BD86" s="100" t="str">
        <f>IF(BD85="","",VLOOKUP(BD85,シフト記号表!$C$5:$W$46,21,FALSE))</f>
        <v/>
      </c>
      <c r="BE86" s="100" t="str">
        <f>IF(BE85="","",VLOOKUP(BE85,シフト記号表!$C$5:$W$46,21,FALSE))</f>
        <v/>
      </c>
      <c r="BF86" s="250">
        <f>IF($BI$3="計画",SUM(AA86:BB86),IF($BI$3="実績",SUM(AA86:BE86),""))</f>
        <v>0</v>
      </c>
      <c r="BG86" s="251"/>
      <c r="BH86" s="252">
        <f>IF($BI$3="計画",BF86/4,IF($BI$3="実績",(BF86/($BI$7/7)),""))</f>
        <v>0</v>
      </c>
      <c r="BI86" s="253"/>
      <c r="BJ86" s="238"/>
      <c r="BK86" s="239"/>
      <c r="BL86" s="239"/>
      <c r="BM86" s="239"/>
      <c r="BN86" s="240"/>
    </row>
    <row r="87" spans="2:66" ht="20.25" customHeight="1" x14ac:dyDescent="0.4">
      <c r="B87" s="102"/>
      <c r="C87" s="409"/>
      <c r="D87" s="414"/>
      <c r="E87" s="412"/>
      <c r="F87" s="413"/>
      <c r="G87" s="254"/>
      <c r="H87" s="255"/>
      <c r="I87" s="263">
        <f>G86</f>
        <v>0</v>
      </c>
      <c r="J87" s="255"/>
      <c r="K87" s="263">
        <f>M86</f>
        <v>0</v>
      </c>
      <c r="L87" s="255"/>
      <c r="M87" s="256"/>
      <c r="N87" s="257"/>
      <c r="O87" s="258"/>
      <c r="P87" s="259"/>
      <c r="Q87" s="259"/>
      <c r="R87" s="260"/>
      <c r="S87" s="276"/>
      <c r="T87" s="242"/>
      <c r="U87" s="277"/>
      <c r="V87" s="103" t="s">
        <v>127</v>
      </c>
      <c r="W87" s="129"/>
      <c r="X87" s="129"/>
      <c r="Y87" s="130"/>
      <c r="Z87" s="131"/>
      <c r="AA87" s="107" t="str">
        <f>IF(AA85="","",VLOOKUP(AA85,シフト記号表!$C$5:$Y$46,23,FALSE))</f>
        <v/>
      </c>
      <c r="AB87" s="108" t="str">
        <f>IF(AB85="","",VLOOKUP(AB85,シフト記号表!$C$5:$Y$46,23,FALSE))</f>
        <v/>
      </c>
      <c r="AC87" s="108" t="str">
        <f>IF(AC85="","",VLOOKUP(AC85,シフト記号表!$C$5:$Y$46,23,FALSE))</f>
        <v/>
      </c>
      <c r="AD87" s="108" t="str">
        <f>IF(AD85="","",VLOOKUP(AD85,シフト記号表!$C$5:$Y$46,23,FALSE))</f>
        <v/>
      </c>
      <c r="AE87" s="108" t="str">
        <f>IF(AE85="","",VLOOKUP(AE85,シフト記号表!$C$5:$Y$46,23,FALSE))</f>
        <v/>
      </c>
      <c r="AF87" s="108" t="str">
        <f>IF(AF85="","",VLOOKUP(AF85,シフト記号表!$C$5:$Y$46,23,FALSE))</f>
        <v/>
      </c>
      <c r="AG87" s="109" t="str">
        <f>IF(AG85="","",VLOOKUP(AG85,シフト記号表!$C$5:$Y$46,23,FALSE))</f>
        <v/>
      </c>
      <c r="AH87" s="107" t="str">
        <f>IF(AH85="","",VLOOKUP(AH85,シフト記号表!$C$5:$Y$46,23,FALSE))</f>
        <v/>
      </c>
      <c r="AI87" s="108" t="str">
        <f>IF(AI85="","",VLOOKUP(AI85,シフト記号表!$C$5:$Y$46,23,FALSE))</f>
        <v/>
      </c>
      <c r="AJ87" s="108" t="str">
        <f>IF(AJ85="","",VLOOKUP(AJ85,シフト記号表!$C$5:$Y$46,23,FALSE))</f>
        <v/>
      </c>
      <c r="AK87" s="108" t="str">
        <f>IF(AK85="","",VLOOKUP(AK85,シフト記号表!$C$5:$Y$46,23,FALSE))</f>
        <v/>
      </c>
      <c r="AL87" s="108" t="str">
        <f>IF(AL85="","",VLOOKUP(AL85,シフト記号表!$C$5:$Y$46,23,FALSE))</f>
        <v/>
      </c>
      <c r="AM87" s="108" t="str">
        <f>IF(AM85="","",VLOOKUP(AM85,シフト記号表!$C$5:$Y$46,23,FALSE))</f>
        <v/>
      </c>
      <c r="AN87" s="109" t="str">
        <f>IF(AN85="","",VLOOKUP(AN85,シフト記号表!$C$5:$Y$46,23,FALSE))</f>
        <v/>
      </c>
      <c r="AO87" s="107" t="str">
        <f>IF(AO85="","",VLOOKUP(AO85,シフト記号表!$C$5:$Y$46,23,FALSE))</f>
        <v/>
      </c>
      <c r="AP87" s="108" t="str">
        <f>IF(AP85="","",VLOOKUP(AP85,シフト記号表!$C$5:$Y$46,23,FALSE))</f>
        <v/>
      </c>
      <c r="AQ87" s="108" t="str">
        <f>IF(AQ85="","",VLOOKUP(AQ85,シフト記号表!$C$5:$Y$46,23,FALSE))</f>
        <v/>
      </c>
      <c r="AR87" s="108" t="str">
        <f>IF(AR85="","",VLOOKUP(AR85,シフト記号表!$C$5:$Y$46,23,FALSE))</f>
        <v/>
      </c>
      <c r="AS87" s="108" t="str">
        <f>IF(AS85="","",VLOOKUP(AS85,シフト記号表!$C$5:$Y$46,23,FALSE))</f>
        <v/>
      </c>
      <c r="AT87" s="108" t="str">
        <f>IF(AT85="","",VLOOKUP(AT85,シフト記号表!$C$5:$Y$46,23,FALSE))</f>
        <v/>
      </c>
      <c r="AU87" s="109" t="str">
        <f>IF(AU85="","",VLOOKUP(AU85,シフト記号表!$C$5:$Y$46,23,FALSE))</f>
        <v/>
      </c>
      <c r="AV87" s="107" t="str">
        <f>IF(AV85="","",VLOOKUP(AV85,シフト記号表!$C$5:$Y$46,23,FALSE))</f>
        <v/>
      </c>
      <c r="AW87" s="108" t="str">
        <f>IF(AW85="","",VLOOKUP(AW85,シフト記号表!$C$5:$Y$46,23,FALSE))</f>
        <v/>
      </c>
      <c r="AX87" s="108" t="str">
        <f>IF(AX85="","",VLOOKUP(AX85,シフト記号表!$C$5:$Y$46,23,FALSE))</f>
        <v/>
      </c>
      <c r="AY87" s="108" t="str">
        <f>IF(AY85="","",VLOOKUP(AY85,シフト記号表!$C$5:$Y$46,23,FALSE))</f>
        <v/>
      </c>
      <c r="AZ87" s="108" t="str">
        <f>IF(AZ85="","",VLOOKUP(AZ85,シフト記号表!$C$5:$Y$46,23,FALSE))</f>
        <v/>
      </c>
      <c r="BA87" s="108" t="str">
        <f>IF(BA85="","",VLOOKUP(BA85,シフト記号表!$C$5:$Y$46,23,FALSE))</f>
        <v/>
      </c>
      <c r="BB87" s="109" t="str">
        <f>IF(BB85="","",VLOOKUP(BB85,シフト記号表!$C$5:$Y$46,23,FALSE))</f>
        <v/>
      </c>
      <c r="BC87" s="107" t="str">
        <f>IF(BC85="","",VLOOKUP(BC85,シフト記号表!$C$5:$Y$46,23,FALSE))</f>
        <v/>
      </c>
      <c r="BD87" s="108" t="str">
        <f>IF(BD85="","",VLOOKUP(BD85,シフト記号表!$C$5:$Y$46,23,FALSE))</f>
        <v/>
      </c>
      <c r="BE87" s="108" t="str">
        <f>IF(BE85="","",VLOOKUP(BE85,シフト記号表!$C$5:$Y$46,23,FALSE))</f>
        <v/>
      </c>
      <c r="BF87" s="261">
        <f>IF($BI$3="計画",SUM(AA87:BB87),IF($BI$3="実績",SUM(AA87:BE87),""))</f>
        <v>0</v>
      </c>
      <c r="BG87" s="262"/>
      <c r="BH87" s="282">
        <f>IF($BI$3="計画",BF87/4,IF($BI$3="実績",(BF87/($BI$7/7)),""))</f>
        <v>0</v>
      </c>
      <c r="BI87" s="283"/>
      <c r="BJ87" s="241"/>
      <c r="BK87" s="242"/>
      <c r="BL87" s="242"/>
      <c r="BM87" s="242"/>
      <c r="BN87" s="243"/>
    </row>
    <row r="88" spans="2:66" ht="20.25" customHeight="1" x14ac:dyDescent="0.4">
      <c r="B88" s="111"/>
      <c r="C88" s="408"/>
      <c r="D88" s="411"/>
      <c r="E88" s="412"/>
      <c r="F88" s="413"/>
      <c r="G88" s="244"/>
      <c r="H88" s="245"/>
      <c r="I88" s="94"/>
      <c r="J88" s="90"/>
      <c r="K88" s="94"/>
      <c r="L88" s="90"/>
      <c r="M88" s="270"/>
      <c r="N88" s="271"/>
      <c r="O88" s="248"/>
      <c r="P88" s="249"/>
      <c r="Q88" s="249"/>
      <c r="R88" s="245"/>
      <c r="S88" s="272"/>
      <c r="T88" s="236"/>
      <c r="U88" s="273"/>
      <c r="V88" s="114" t="s">
        <v>18</v>
      </c>
      <c r="W88" s="122"/>
      <c r="X88" s="122"/>
      <c r="Y88" s="123"/>
      <c r="Z88" s="128"/>
      <c r="AA88" s="118"/>
      <c r="AB88" s="119"/>
      <c r="AC88" s="119"/>
      <c r="AD88" s="119"/>
      <c r="AE88" s="119"/>
      <c r="AF88" s="119"/>
      <c r="AG88" s="120"/>
      <c r="AH88" s="118"/>
      <c r="AI88" s="119"/>
      <c r="AJ88" s="119"/>
      <c r="AK88" s="119"/>
      <c r="AL88" s="119"/>
      <c r="AM88" s="119"/>
      <c r="AN88" s="120"/>
      <c r="AO88" s="118"/>
      <c r="AP88" s="119"/>
      <c r="AQ88" s="119"/>
      <c r="AR88" s="119"/>
      <c r="AS88" s="119"/>
      <c r="AT88" s="119"/>
      <c r="AU88" s="120"/>
      <c r="AV88" s="118"/>
      <c r="AW88" s="119"/>
      <c r="AX88" s="119"/>
      <c r="AY88" s="119"/>
      <c r="AZ88" s="119"/>
      <c r="BA88" s="119"/>
      <c r="BB88" s="120"/>
      <c r="BC88" s="118"/>
      <c r="BD88" s="119"/>
      <c r="BE88" s="121"/>
      <c r="BF88" s="278"/>
      <c r="BG88" s="279"/>
      <c r="BH88" s="280"/>
      <c r="BI88" s="281"/>
      <c r="BJ88" s="235"/>
      <c r="BK88" s="236"/>
      <c r="BL88" s="236"/>
      <c r="BM88" s="236"/>
      <c r="BN88" s="237"/>
    </row>
    <row r="89" spans="2:66" ht="20.25" customHeight="1" x14ac:dyDescent="0.4">
      <c r="B89" s="93">
        <f>B86+1</f>
        <v>24</v>
      </c>
      <c r="C89" s="409"/>
      <c r="D89" s="414"/>
      <c r="E89" s="412"/>
      <c r="F89" s="413"/>
      <c r="G89" s="244"/>
      <c r="H89" s="245"/>
      <c r="I89" s="94"/>
      <c r="J89" s="90"/>
      <c r="K89" s="94"/>
      <c r="L89" s="90"/>
      <c r="M89" s="246"/>
      <c r="N89" s="247"/>
      <c r="O89" s="248"/>
      <c r="P89" s="249"/>
      <c r="Q89" s="249"/>
      <c r="R89" s="245"/>
      <c r="S89" s="274"/>
      <c r="T89" s="239"/>
      <c r="U89" s="275"/>
      <c r="V89" s="95" t="s">
        <v>83</v>
      </c>
      <c r="W89" s="96"/>
      <c r="X89" s="96"/>
      <c r="Y89" s="97"/>
      <c r="Z89" s="98"/>
      <c r="AA89" s="99" t="str">
        <f>IF(AA88="","",VLOOKUP(AA88,シフト記号表!$C$5:$W$46,21,FALSE))</f>
        <v/>
      </c>
      <c r="AB89" s="100" t="str">
        <f>IF(AB88="","",VLOOKUP(AB88,シフト記号表!$C$5:$W$46,21,FALSE))</f>
        <v/>
      </c>
      <c r="AC89" s="100" t="str">
        <f>IF(AC88="","",VLOOKUP(AC88,シフト記号表!$C$5:$W$46,21,FALSE))</f>
        <v/>
      </c>
      <c r="AD89" s="100" t="str">
        <f>IF(AD88="","",VLOOKUP(AD88,シフト記号表!$C$5:$W$46,21,FALSE))</f>
        <v/>
      </c>
      <c r="AE89" s="100" t="str">
        <f>IF(AE88="","",VLOOKUP(AE88,シフト記号表!$C$5:$W$46,21,FALSE))</f>
        <v/>
      </c>
      <c r="AF89" s="100" t="str">
        <f>IF(AF88="","",VLOOKUP(AF88,シフト記号表!$C$5:$W$46,21,FALSE))</f>
        <v/>
      </c>
      <c r="AG89" s="101" t="str">
        <f>IF(AG88="","",VLOOKUP(AG88,シフト記号表!$C$5:$W$46,21,FALSE))</f>
        <v/>
      </c>
      <c r="AH89" s="99" t="str">
        <f>IF(AH88="","",VLOOKUP(AH88,シフト記号表!$C$5:$W$46,21,FALSE))</f>
        <v/>
      </c>
      <c r="AI89" s="100" t="str">
        <f>IF(AI88="","",VLOOKUP(AI88,シフト記号表!$C$5:$W$46,21,FALSE))</f>
        <v/>
      </c>
      <c r="AJ89" s="100" t="str">
        <f>IF(AJ88="","",VLOOKUP(AJ88,シフト記号表!$C$5:$W$46,21,FALSE))</f>
        <v/>
      </c>
      <c r="AK89" s="100" t="str">
        <f>IF(AK88="","",VLOOKUP(AK88,シフト記号表!$C$5:$W$46,21,FALSE))</f>
        <v/>
      </c>
      <c r="AL89" s="100" t="str">
        <f>IF(AL88="","",VLOOKUP(AL88,シフト記号表!$C$5:$W$46,21,FALSE))</f>
        <v/>
      </c>
      <c r="AM89" s="100" t="str">
        <f>IF(AM88="","",VLOOKUP(AM88,シフト記号表!$C$5:$W$46,21,FALSE))</f>
        <v/>
      </c>
      <c r="AN89" s="101" t="str">
        <f>IF(AN88="","",VLOOKUP(AN88,シフト記号表!$C$5:$W$46,21,FALSE))</f>
        <v/>
      </c>
      <c r="AO89" s="99" t="str">
        <f>IF(AO88="","",VLOOKUP(AO88,シフト記号表!$C$5:$W$46,21,FALSE))</f>
        <v/>
      </c>
      <c r="AP89" s="100" t="str">
        <f>IF(AP88="","",VLOOKUP(AP88,シフト記号表!$C$5:$W$46,21,FALSE))</f>
        <v/>
      </c>
      <c r="AQ89" s="100" t="str">
        <f>IF(AQ88="","",VLOOKUP(AQ88,シフト記号表!$C$5:$W$46,21,FALSE))</f>
        <v/>
      </c>
      <c r="AR89" s="100" t="str">
        <f>IF(AR88="","",VLOOKUP(AR88,シフト記号表!$C$5:$W$46,21,FALSE))</f>
        <v/>
      </c>
      <c r="AS89" s="100" t="str">
        <f>IF(AS88="","",VLOOKUP(AS88,シフト記号表!$C$5:$W$46,21,FALSE))</f>
        <v/>
      </c>
      <c r="AT89" s="100" t="str">
        <f>IF(AT88="","",VLOOKUP(AT88,シフト記号表!$C$5:$W$46,21,FALSE))</f>
        <v/>
      </c>
      <c r="AU89" s="101" t="str">
        <f>IF(AU88="","",VLOOKUP(AU88,シフト記号表!$C$5:$W$46,21,FALSE))</f>
        <v/>
      </c>
      <c r="AV89" s="99" t="str">
        <f>IF(AV88="","",VLOOKUP(AV88,シフト記号表!$C$5:$W$46,21,FALSE))</f>
        <v/>
      </c>
      <c r="AW89" s="100" t="str">
        <f>IF(AW88="","",VLOOKUP(AW88,シフト記号表!$C$5:$W$46,21,FALSE))</f>
        <v/>
      </c>
      <c r="AX89" s="100" t="str">
        <f>IF(AX88="","",VLOOKUP(AX88,シフト記号表!$C$5:$W$46,21,FALSE))</f>
        <v/>
      </c>
      <c r="AY89" s="100" t="str">
        <f>IF(AY88="","",VLOOKUP(AY88,シフト記号表!$C$5:$W$46,21,FALSE))</f>
        <v/>
      </c>
      <c r="AZ89" s="100" t="str">
        <f>IF(AZ88="","",VLOOKUP(AZ88,シフト記号表!$C$5:$W$46,21,FALSE))</f>
        <v/>
      </c>
      <c r="BA89" s="100" t="str">
        <f>IF(BA88="","",VLOOKUP(BA88,シフト記号表!$C$5:$W$46,21,FALSE))</f>
        <v/>
      </c>
      <c r="BB89" s="101" t="str">
        <f>IF(BB88="","",VLOOKUP(BB88,シフト記号表!$C$5:$W$46,21,FALSE))</f>
        <v/>
      </c>
      <c r="BC89" s="99" t="str">
        <f>IF(BC88="","",VLOOKUP(BC88,シフト記号表!$C$5:$W$46,21,FALSE))</f>
        <v/>
      </c>
      <c r="BD89" s="100" t="str">
        <f>IF(BD88="","",VLOOKUP(BD88,シフト記号表!$C$5:$W$46,21,FALSE))</f>
        <v/>
      </c>
      <c r="BE89" s="100" t="str">
        <f>IF(BE88="","",VLOOKUP(BE88,シフト記号表!$C$5:$W$46,21,FALSE))</f>
        <v/>
      </c>
      <c r="BF89" s="250">
        <f>IF($BI$3="計画",SUM(AA89:BB89),IF($BI$3="実績",SUM(AA89:BE89),""))</f>
        <v>0</v>
      </c>
      <c r="BG89" s="251"/>
      <c r="BH89" s="252">
        <f>IF($BI$3="計画",BF89/4,IF($BI$3="実績",(BF89/($BI$7/7)),""))</f>
        <v>0</v>
      </c>
      <c r="BI89" s="253"/>
      <c r="BJ89" s="238"/>
      <c r="BK89" s="239"/>
      <c r="BL89" s="239"/>
      <c r="BM89" s="239"/>
      <c r="BN89" s="240"/>
    </row>
    <row r="90" spans="2:66" ht="20.25" customHeight="1" x14ac:dyDescent="0.4">
      <c r="B90" s="102"/>
      <c r="C90" s="409"/>
      <c r="D90" s="414"/>
      <c r="E90" s="412"/>
      <c r="F90" s="413"/>
      <c r="G90" s="254"/>
      <c r="H90" s="255"/>
      <c r="I90" s="263">
        <f>G89</f>
        <v>0</v>
      </c>
      <c r="J90" s="255"/>
      <c r="K90" s="263">
        <f>M89</f>
        <v>0</v>
      </c>
      <c r="L90" s="255"/>
      <c r="M90" s="256"/>
      <c r="N90" s="257"/>
      <c r="O90" s="258"/>
      <c r="P90" s="259"/>
      <c r="Q90" s="259"/>
      <c r="R90" s="260"/>
      <c r="S90" s="276"/>
      <c r="T90" s="242"/>
      <c r="U90" s="277"/>
      <c r="V90" s="103" t="s">
        <v>127</v>
      </c>
      <c r="W90" s="129"/>
      <c r="X90" s="129"/>
      <c r="Y90" s="130"/>
      <c r="Z90" s="131"/>
      <c r="AA90" s="107" t="str">
        <f>IF(AA88="","",VLOOKUP(AA88,シフト記号表!$C$5:$Y$46,23,FALSE))</f>
        <v/>
      </c>
      <c r="AB90" s="108" t="str">
        <f>IF(AB88="","",VLOOKUP(AB88,シフト記号表!$C$5:$Y$46,23,FALSE))</f>
        <v/>
      </c>
      <c r="AC90" s="108" t="str">
        <f>IF(AC88="","",VLOOKUP(AC88,シフト記号表!$C$5:$Y$46,23,FALSE))</f>
        <v/>
      </c>
      <c r="AD90" s="108" t="str">
        <f>IF(AD88="","",VLOOKUP(AD88,シフト記号表!$C$5:$Y$46,23,FALSE))</f>
        <v/>
      </c>
      <c r="AE90" s="108" t="str">
        <f>IF(AE88="","",VLOOKUP(AE88,シフト記号表!$C$5:$Y$46,23,FALSE))</f>
        <v/>
      </c>
      <c r="AF90" s="108" t="str">
        <f>IF(AF88="","",VLOOKUP(AF88,シフト記号表!$C$5:$Y$46,23,FALSE))</f>
        <v/>
      </c>
      <c r="AG90" s="109" t="str">
        <f>IF(AG88="","",VLOOKUP(AG88,シフト記号表!$C$5:$Y$46,23,FALSE))</f>
        <v/>
      </c>
      <c r="AH90" s="107" t="str">
        <f>IF(AH88="","",VLOOKUP(AH88,シフト記号表!$C$5:$Y$46,23,FALSE))</f>
        <v/>
      </c>
      <c r="AI90" s="108" t="str">
        <f>IF(AI88="","",VLOOKUP(AI88,シフト記号表!$C$5:$Y$46,23,FALSE))</f>
        <v/>
      </c>
      <c r="AJ90" s="108" t="str">
        <f>IF(AJ88="","",VLOOKUP(AJ88,シフト記号表!$C$5:$Y$46,23,FALSE))</f>
        <v/>
      </c>
      <c r="AK90" s="108" t="str">
        <f>IF(AK88="","",VLOOKUP(AK88,シフト記号表!$C$5:$Y$46,23,FALSE))</f>
        <v/>
      </c>
      <c r="AL90" s="108" t="str">
        <f>IF(AL88="","",VLOOKUP(AL88,シフト記号表!$C$5:$Y$46,23,FALSE))</f>
        <v/>
      </c>
      <c r="AM90" s="108" t="str">
        <f>IF(AM88="","",VLOOKUP(AM88,シフト記号表!$C$5:$Y$46,23,FALSE))</f>
        <v/>
      </c>
      <c r="AN90" s="109" t="str">
        <f>IF(AN88="","",VLOOKUP(AN88,シフト記号表!$C$5:$Y$46,23,FALSE))</f>
        <v/>
      </c>
      <c r="AO90" s="107" t="str">
        <f>IF(AO88="","",VLOOKUP(AO88,シフト記号表!$C$5:$Y$46,23,FALSE))</f>
        <v/>
      </c>
      <c r="AP90" s="108" t="str">
        <f>IF(AP88="","",VLOOKUP(AP88,シフト記号表!$C$5:$Y$46,23,FALSE))</f>
        <v/>
      </c>
      <c r="AQ90" s="108" t="str">
        <f>IF(AQ88="","",VLOOKUP(AQ88,シフト記号表!$C$5:$Y$46,23,FALSE))</f>
        <v/>
      </c>
      <c r="AR90" s="108" t="str">
        <f>IF(AR88="","",VLOOKUP(AR88,シフト記号表!$C$5:$Y$46,23,FALSE))</f>
        <v/>
      </c>
      <c r="AS90" s="108" t="str">
        <f>IF(AS88="","",VLOOKUP(AS88,シフト記号表!$C$5:$Y$46,23,FALSE))</f>
        <v/>
      </c>
      <c r="AT90" s="108" t="str">
        <f>IF(AT88="","",VLOOKUP(AT88,シフト記号表!$C$5:$Y$46,23,FALSE))</f>
        <v/>
      </c>
      <c r="AU90" s="109" t="str">
        <f>IF(AU88="","",VLOOKUP(AU88,シフト記号表!$C$5:$Y$46,23,FALSE))</f>
        <v/>
      </c>
      <c r="AV90" s="107" t="str">
        <f>IF(AV88="","",VLOOKUP(AV88,シフト記号表!$C$5:$Y$46,23,FALSE))</f>
        <v/>
      </c>
      <c r="AW90" s="108" t="str">
        <f>IF(AW88="","",VLOOKUP(AW88,シフト記号表!$C$5:$Y$46,23,FALSE))</f>
        <v/>
      </c>
      <c r="AX90" s="108" t="str">
        <f>IF(AX88="","",VLOOKUP(AX88,シフト記号表!$C$5:$Y$46,23,FALSE))</f>
        <v/>
      </c>
      <c r="AY90" s="108" t="str">
        <f>IF(AY88="","",VLOOKUP(AY88,シフト記号表!$C$5:$Y$46,23,FALSE))</f>
        <v/>
      </c>
      <c r="AZ90" s="108" t="str">
        <f>IF(AZ88="","",VLOOKUP(AZ88,シフト記号表!$C$5:$Y$46,23,FALSE))</f>
        <v/>
      </c>
      <c r="BA90" s="108" t="str">
        <f>IF(BA88="","",VLOOKUP(BA88,シフト記号表!$C$5:$Y$46,23,FALSE))</f>
        <v/>
      </c>
      <c r="BB90" s="109" t="str">
        <f>IF(BB88="","",VLOOKUP(BB88,シフト記号表!$C$5:$Y$46,23,FALSE))</f>
        <v/>
      </c>
      <c r="BC90" s="107" t="str">
        <f>IF(BC88="","",VLOOKUP(BC88,シフト記号表!$C$5:$Y$46,23,FALSE))</f>
        <v/>
      </c>
      <c r="BD90" s="108" t="str">
        <f>IF(BD88="","",VLOOKUP(BD88,シフト記号表!$C$5:$Y$46,23,FALSE))</f>
        <v/>
      </c>
      <c r="BE90" s="108" t="str">
        <f>IF(BE88="","",VLOOKUP(BE88,シフト記号表!$C$5:$Y$46,23,FALSE))</f>
        <v/>
      </c>
      <c r="BF90" s="261">
        <f>IF($BI$3="計画",SUM(AA90:BB90),IF($BI$3="実績",SUM(AA90:BE90),""))</f>
        <v>0</v>
      </c>
      <c r="BG90" s="262"/>
      <c r="BH90" s="282">
        <f>IF($BI$3="計画",BF90/4,IF($BI$3="実績",(BF90/($BI$7/7)),""))</f>
        <v>0</v>
      </c>
      <c r="BI90" s="283"/>
      <c r="BJ90" s="241"/>
      <c r="BK90" s="242"/>
      <c r="BL90" s="242"/>
      <c r="BM90" s="242"/>
      <c r="BN90" s="243"/>
    </row>
    <row r="91" spans="2:66" ht="20.25" customHeight="1" x14ac:dyDescent="0.4">
      <c r="B91" s="111"/>
      <c r="C91" s="408"/>
      <c r="D91" s="411"/>
      <c r="E91" s="412"/>
      <c r="F91" s="413"/>
      <c r="G91" s="244"/>
      <c r="H91" s="245"/>
      <c r="I91" s="94"/>
      <c r="J91" s="90"/>
      <c r="K91" s="94"/>
      <c r="L91" s="90"/>
      <c r="M91" s="270"/>
      <c r="N91" s="271"/>
      <c r="O91" s="248"/>
      <c r="P91" s="249"/>
      <c r="Q91" s="249"/>
      <c r="R91" s="245"/>
      <c r="S91" s="272"/>
      <c r="T91" s="236"/>
      <c r="U91" s="273"/>
      <c r="V91" s="114" t="s">
        <v>18</v>
      </c>
      <c r="W91" s="122"/>
      <c r="X91" s="122"/>
      <c r="Y91" s="123"/>
      <c r="Z91" s="128"/>
      <c r="AA91" s="118"/>
      <c r="AB91" s="119"/>
      <c r="AC91" s="119"/>
      <c r="AD91" s="119"/>
      <c r="AE91" s="119"/>
      <c r="AF91" s="119"/>
      <c r="AG91" s="120"/>
      <c r="AH91" s="118"/>
      <c r="AI91" s="119"/>
      <c r="AJ91" s="119"/>
      <c r="AK91" s="119"/>
      <c r="AL91" s="119"/>
      <c r="AM91" s="119"/>
      <c r="AN91" s="120"/>
      <c r="AO91" s="118"/>
      <c r="AP91" s="119"/>
      <c r="AQ91" s="119"/>
      <c r="AR91" s="119"/>
      <c r="AS91" s="119"/>
      <c r="AT91" s="119"/>
      <c r="AU91" s="120"/>
      <c r="AV91" s="118"/>
      <c r="AW91" s="119"/>
      <c r="AX91" s="119"/>
      <c r="AY91" s="119"/>
      <c r="AZ91" s="119"/>
      <c r="BA91" s="119"/>
      <c r="BB91" s="120"/>
      <c r="BC91" s="118"/>
      <c r="BD91" s="119"/>
      <c r="BE91" s="121"/>
      <c r="BF91" s="278"/>
      <c r="BG91" s="279"/>
      <c r="BH91" s="280"/>
      <c r="BI91" s="281"/>
      <c r="BJ91" s="235"/>
      <c r="BK91" s="236"/>
      <c r="BL91" s="236"/>
      <c r="BM91" s="236"/>
      <c r="BN91" s="237"/>
    </row>
    <row r="92" spans="2:66" ht="20.25" customHeight="1" x14ac:dyDescent="0.4">
      <c r="B92" s="93">
        <f>B89+1</f>
        <v>25</v>
      </c>
      <c r="C92" s="409"/>
      <c r="D92" s="414"/>
      <c r="E92" s="412"/>
      <c r="F92" s="413"/>
      <c r="G92" s="244"/>
      <c r="H92" s="245"/>
      <c r="I92" s="94"/>
      <c r="J92" s="90"/>
      <c r="K92" s="94"/>
      <c r="L92" s="90"/>
      <c r="M92" s="246"/>
      <c r="N92" s="247"/>
      <c r="O92" s="248"/>
      <c r="P92" s="249"/>
      <c r="Q92" s="249"/>
      <c r="R92" s="245"/>
      <c r="S92" s="274"/>
      <c r="T92" s="239"/>
      <c r="U92" s="275"/>
      <c r="V92" s="95" t="s">
        <v>83</v>
      </c>
      <c r="W92" s="96"/>
      <c r="X92" s="96"/>
      <c r="Y92" s="97"/>
      <c r="Z92" s="98"/>
      <c r="AA92" s="99" t="str">
        <f>IF(AA91="","",VLOOKUP(AA91,シフト記号表!$C$5:$W$46,21,FALSE))</f>
        <v/>
      </c>
      <c r="AB92" s="100" t="str">
        <f>IF(AB91="","",VLOOKUP(AB91,シフト記号表!$C$5:$W$46,21,FALSE))</f>
        <v/>
      </c>
      <c r="AC92" s="100" t="str">
        <f>IF(AC91="","",VLOOKUP(AC91,シフト記号表!$C$5:$W$46,21,FALSE))</f>
        <v/>
      </c>
      <c r="AD92" s="100" t="str">
        <f>IF(AD91="","",VLOOKUP(AD91,シフト記号表!$C$5:$W$46,21,FALSE))</f>
        <v/>
      </c>
      <c r="AE92" s="100" t="str">
        <f>IF(AE91="","",VLOOKUP(AE91,シフト記号表!$C$5:$W$46,21,FALSE))</f>
        <v/>
      </c>
      <c r="AF92" s="100" t="str">
        <f>IF(AF91="","",VLOOKUP(AF91,シフト記号表!$C$5:$W$46,21,FALSE))</f>
        <v/>
      </c>
      <c r="AG92" s="101" t="str">
        <f>IF(AG91="","",VLOOKUP(AG91,シフト記号表!$C$5:$W$46,21,FALSE))</f>
        <v/>
      </c>
      <c r="AH92" s="99" t="str">
        <f>IF(AH91="","",VLOOKUP(AH91,シフト記号表!$C$5:$W$46,21,FALSE))</f>
        <v/>
      </c>
      <c r="AI92" s="100" t="str">
        <f>IF(AI91="","",VLOOKUP(AI91,シフト記号表!$C$5:$W$46,21,FALSE))</f>
        <v/>
      </c>
      <c r="AJ92" s="100" t="str">
        <f>IF(AJ91="","",VLOOKUP(AJ91,シフト記号表!$C$5:$W$46,21,FALSE))</f>
        <v/>
      </c>
      <c r="AK92" s="100" t="str">
        <f>IF(AK91="","",VLOOKUP(AK91,シフト記号表!$C$5:$W$46,21,FALSE))</f>
        <v/>
      </c>
      <c r="AL92" s="100" t="str">
        <f>IF(AL91="","",VLOOKUP(AL91,シフト記号表!$C$5:$W$46,21,FALSE))</f>
        <v/>
      </c>
      <c r="AM92" s="100" t="str">
        <f>IF(AM91="","",VLOOKUP(AM91,シフト記号表!$C$5:$W$46,21,FALSE))</f>
        <v/>
      </c>
      <c r="AN92" s="101" t="str">
        <f>IF(AN91="","",VLOOKUP(AN91,シフト記号表!$C$5:$W$46,21,FALSE))</f>
        <v/>
      </c>
      <c r="AO92" s="99" t="str">
        <f>IF(AO91="","",VLOOKUP(AO91,シフト記号表!$C$5:$W$46,21,FALSE))</f>
        <v/>
      </c>
      <c r="AP92" s="100" t="str">
        <f>IF(AP91="","",VLOOKUP(AP91,シフト記号表!$C$5:$W$46,21,FALSE))</f>
        <v/>
      </c>
      <c r="AQ92" s="100" t="str">
        <f>IF(AQ91="","",VLOOKUP(AQ91,シフト記号表!$C$5:$W$46,21,FALSE))</f>
        <v/>
      </c>
      <c r="AR92" s="100" t="str">
        <f>IF(AR91="","",VLOOKUP(AR91,シフト記号表!$C$5:$W$46,21,FALSE))</f>
        <v/>
      </c>
      <c r="AS92" s="100" t="str">
        <f>IF(AS91="","",VLOOKUP(AS91,シフト記号表!$C$5:$W$46,21,FALSE))</f>
        <v/>
      </c>
      <c r="AT92" s="100" t="str">
        <f>IF(AT91="","",VLOOKUP(AT91,シフト記号表!$C$5:$W$46,21,FALSE))</f>
        <v/>
      </c>
      <c r="AU92" s="101" t="str">
        <f>IF(AU91="","",VLOOKUP(AU91,シフト記号表!$C$5:$W$46,21,FALSE))</f>
        <v/>
      </c>
      <c r="AV92" s="99" t="str">
        <f>IF(AV91="","",VLOOKUP(AV91,シフト記号表!$C$5:$W$46,21,FALSE))</f>
        <v/>
      </c>
      <c r="AW92" s="100" t="str">
        <f>IF(AW91="","",VLOOKUP(AW91,シフト記号表!$C$5:$W$46,21,FALSE))</f>
        <v/>
      </c>
      <c r="AX92" s="100" t="str">
        <f>IF(AX91="","",VLOOKUP(AX91,シフト記号表!$C$5:$W$46,21,FALSE))</f>
        <v/>
      </c>
      <c r="AY92" s="100" t="str">
        <f>IF(AY91="","",VLOOKUP(AY91,シフト記号表!$C$5:$W$46,21,FALSE))</f>
        <v/>
      </c>
      <c r="AZ92" s="100" t="str">
        <f>IF(AZ91="","",VLOOKUP(AZ91,シフト記号表!$C$5:$W$46,21,FALSE))</f>
        <v/>
      </c>
      <c r="BA92" s="100" t="str">
        <f>IF(BA91="","",VLOOKUP(BA91,シフト記号表!$C$5:$W$46,21,FALSE))</f>
        <v/>
      </c>
      <c r="BB92" s="101" t="str">
        <f>IF(BB91="","",VLOOKUP(BB91,シフト記号表!$C$5:$W$46,21,FALSE))</f>
        <v/>
      </c>
      <c r="BC92" s="99" t="str">
        <f>IF(BC91="","",VLOOKUP(BC91,シフト記号表!$C$5:$W$46,21,FALSE))</f>
        <v/>
      </c>
      <c r="BD92" s="100" t="str">
        <f>IF(BD91="","",VLOOKUP(BD91,シフト記号表!$C$5:$W$46,21,FALSE))</f>
        <v/>
      </c>
      <c r="BE92" s="100" t="str">
        <f>IF(BE91="","",VLOOKUP(BE91,シフト記号表!$C$5:$W$46,21,FALSE))</f>
        <v/>
      </c>
      <c r="BF92" s="250">
        <f>IF($BI$3="計画",SUM(AA92:BB92),IF($BI$3="実績",SUM(AA92:BE92),""))</f>
        <v>0</v>
      </c>
      <c r="BG92" s="251"/>
      <c r="BH92" s="252">
        <f>IF($BI$3="計画",BF92/4,IF($BI$3="実績",(BF92/($BI$7/7)),""))</f>
        <v>0</v>
      </c>
      <c r="BI92" s="253"/>
      <c r="BJ92" s="238"/>
      <c r="BK92" s="239"/>
      <c r="BL92" s="239"/>
      <c r="BM92" s="239"/>
      <c r="BN92" s="240"/>
    </row>
    <row r="93" spans="2:66" ht="20.25" customHeight="1" x14ac:dyDescent="0.4">
      <c r="B93" s="102"/>
      <c r="C93" s="409"/>
      <c r="D93" s="414"/>
      <c r="E93" s="412"/>
      <c r="F93" s="413"/>
      <c r="G93" s="254"/>
      <c r="H93" s="255"/>
      <c r="I93" s="263">
        <f>G92</f>
        <v>0</v>
      </c>
      <c r="J93" s="255"/>
      <c r="K93" s="263">
        <f>M92</f>
        <v>0</v>
      </c>
      <c r="L93" s="255"/>
      <c r="M93" s="256"/>
      <c r="N93" s="257"/>
      <c r="O93" s="258"/>
      <c r="P93" s="259"/>
      <c r="Q93" s="259"/>
      <c r="R93" s="260"/>
      <c r="S93" s="276"/>
      <c r="T93" s="242"/>
      <c r="U93" s="277"/>
      <c r="V93" s="103" t="s">
        <v>127</v>
      </c>
      <c r="W93" s="129"/>
      <c r="X93" s="129"/>
      <c r="Y93" s="130"/>
      <c r="Z93" s="131"/>
      <c r="AA93" s="107" t="str">
        <f>IF(AA91="","",VLOOKUP(AA91,シフト記号表!$C$5:$Y$46,23,FALSE))</f>
        <v/>
      </c>
      <c r="AB93" s="108" t="str">
        <f>IF(AB91="","",VLOOKUP(AB91,シフト記号表!$C$5:$Y$46,23,FALSE))</f>
        <v/>
      </c>
      <c r="AC93" s="108" t="str">
        <f>IF(AC91="","",VLOOKUP(AC91,シフト記号表!$C$5:$Y$46,23,FALSE))</f>
        <v/>
      </c>
      <c r="AD93" s="108" t="str">
        <f>IF(AD91="","",VLOOKUP(AD91,シフト記号表!$C$5:$Y$46,23,FALSE))</f>
        <v/>
      </c>
      <c r="AE93" s="108" t="str">
        <f>IF(AE91="","",VLOOKUP(AE91,シフト記号表!$C$5:$Y$46,23,FALSE))</f>
        <v/>
      </c>
      <c r="AF93" s="108" t="str">
        <f>IF(AF91="","",VLOOKUP(AF91,シフト記号表!$C$5:$Y$46,23,FALSE))</f>
        <v/>
      </c>
      <c r="AG93" s="109" t="str">
        <f>IF(AG91="","",VLOOKUP(AG91,シフト記号表!$C$5:$Y$46,23,FALSE))</f>
        <v/>
      </c>
      <c r="AH93" s="107" t="str">
        <f>IF(AH91="","",VLOOKUP(AH91,シフト記号表!$C$5:$Y$46,23,FALSE))</f>
        <v/>
      </c>
      <c r="AI93" s="108" t="str">
        <f>IF(AI91="","",VLOOKUP(AI91,シフト記号表!$C$5:$Y$46,23,FALSE))</f>
        <v/>
      </c>
      <c r="AJ93" s="108" t="str">
        <f>IF(AJ91="","",VLOOKUP(AJ91,シフト記号表!$C$5:$Y$46,23,FALSE))</f>
        <v/>
      </c>
      <c r="AK93" s="108" t="str">
        <f>IF(AK91="","",VLOOKUP(AK91,シフト記号表!$C$5:$Y$46,23,FALSE))</f>
        <v/>
      </c>
      <c r="AL93" s="108" t="str">
        <f>IF(AL91="","",VLOOKUP(AL91,シフト記号表!$C$5:$Y$46,23,FALSE))</f>
        <v/>
      </c>
      <c r="AM93" s="108" t="str">
        <f>IF(AM91="","",VLOOKUP(AM91,シフト記号表!$C$5:$Y$46,23,FALSE))</f>
        <v/>
      </c>
      <c r="AN93" s="109" t="str">
        <f>IF(AN91="","",VLOOKUP(AN91,シフト記号表!$C$5:$Y$46,23,FALSE))</f>
        <v/>
      </c>
      <c r="AO93" s="107" t="str">
        <f>IF(AO91="","",VLOOKUP(AO91,シフト記号表!$C$5:$Y$46,23,FALSE))</f>
        <v/>
      </c>
      <c r="AP93" s="108" t="str">
        <f>IF(AP91="","",VLOOKUP(AP91,シフト記号表!$C$5:$Y$46,23,FALSE))</f>
        <v/>
      </c>
      <c r="AQ93" s="108" t="str">
        <f>IF(AQ91="","",VLOOKUP(AQ91,シフト記号表!$C$5:$Y$46,23,FALSE))</f>
        <v/>
      </c>
      <c r="AR93" s="108" t="str">
        <f>IF(AR91="","",VLOOKUP(AR91,シフト記号表!$C$5:$Y$46,23,FALSE))</f>
        <v/>
      </c>
      <c r="AS93" s="108" t="str">
        <f>IF(AS91="","",VLOOKUP(AS91,シフト記号表!$C$5:$Y$46,23,FALSE))</f>
        <v/>
      </c>
      <c r="AT93" s="108" t="str">
        <f>IF(AT91="","",VLOOKUP(AT91,シフト記号表!$C$5:$Y$46,23,FALSE))</f>
        <v/>
      </c>
      <c r="AU93" s="109" t="str">
        <f>IF(AU91="","",VLOOKUP(AU91,シフト記号表!$C$5:$Y$46,23,FALSE))</f>
        <v/>
      </c>
      <c r="AV93" s="107" t="str">
        <f>IF(AV91="","",VLOOKUP(AV91,シフト記号表!$C$5:$Y$46,23,FALSE))</f>
        <v/>
      </c>
      <c r="AW93" s="108" t="str">
        <f>IF(AW91="","",VLOOKUP(AW91,シフト記号表!$C$5:$Y$46,23,FALSE))</f>
        <v/>
      </c>
      <c r="AX93" s="108" t="str">
        <f>IF(AX91="","",VLOOKUP(AX91,シフト記号表!$C$5:$Y$46,23,FALSE))</f>
        <v/>
      </c>
      <c r="AY93" s="108" t="str">
        <f>IF(AY91="","",VLOOKUP(AY91,シフト記号表!$C$5:$Y$46,23,FALSE))</f>
        <v/>
      </c>
      <c r="AZ93" s="108" t="str">
        <f>IF(AZ91="","",VLOOKUP(AZ91,シフト記号表!$C$5:$Y$46,23,FALSE))</f>
        <v/>
      </c>
      <c r="BA93" s="108" t="str">
        <f>IF(BA91="","",VLOOKUP(BA91,シフト記号表!$C$5:$Y$46,23,FALSE))</f>
        <v/>
      </c>
      <c r="BB93" s="109" t="str">
        <f>IF(BB91="","",VLOOKUP(BB91,シフト記号表!$C$5:$Y$46,23,FALSE))</f>
        <v/>
      </c>
      <c r="BC93" s="107" t="str">
        <f>IF(BC91="","",VLOOKUP(BC91,シフト記号表!$C$5:$Y$46,23,FALSE))</f>
        <v/>
      </c>
      <c r="BD93" s="108" t="str">
        <f>IF(BD91="","",VLOOKUP(BD91,シフト記号表!$C$5:$Y$46,23,FALSE))</f>
        <v/>
      </c>
      <c r="BE93" s="108" t="str">
        <f>IF(BE91="","",VLOOKUP(BE91,シフト記号表!$C$5:$Y$46,23,FALSE))</f>
        <v/>
      </c>
      <c r="BF93" s="261">
        <f>IF($BI$3="計画",SUM(AA93:BB93),IF($BI$3="実績",SUM(AA93:BE93),""))</f>
        <v>0</v>
      </c>
      <c r="BG93" s="262"/>
      <c r="BH93" s="282">
        <f>IF($BI$3="計画",BF93/4,IF($BI$3="実績",(BF93/($BI$7/7)),""))</f>
        <v>0</v>
      </c>
      <c r="BI93" s="283"/>
      <c r="BJ93" s="241"/>
      <c r="BK93" s="242"/>
      <c r="BL93" s="242"/>
      <c r="BM93" s="242"/>
      <c r="BN93" s="243"/>
    </row>
    <row r="94" spans="2:66" ht="20.25" customHeight="1" x14ac:dyDescent="0.4">
      <c r="B94" s="111"/>
      <c r="C94" s="408"/>
      <c r="D94" s="411"/>
      <c r="E94" s="412"/>
      <c r="F94" s="413"/>
      <c r="G94" s="244"/>
      <c r="H94" s="245"/>
      <c r="I94" s="94"/>
      <c r="J94" s="90"/>
      <c r="K94" s="94"/>
      <c r="L94" s="90"/>
      <c r="M94" s="270"/>
      <c r="N94" s="271"/>
      <c r="O94" s="248"/>
      <c r="P94" s="249"/>
      <c r="Q94" s="249"/>
      <c r="R94" s="245"/>
      <c r="S94" s="272"/>
      <c r="T94" s="236"/>
      <c r="U94" s="273"/>
      <c r="V94" s="114" t="s">
        <v>18</v>
      </c>
      <c r="W94" s="122"/>
      <c r="X94" s="122"/>
      <c r="Y94" s="123"/>
      <c r="Z94" s="128"/>
      <c r="AA94" s="118"/>
      <c r="AB94" s="119"/>
      <c r="AC94" s="119"/>
      <c r="AD94" s="119"/>
      <c r="AE94" s="119"/>
      <c r="AF94" s="119"/>
      <c r="AG94" s="120"/>
      <c r="AH94" s="118"/>
      <c r="AI94" s="119"/>
      <c r="AJ94" s="119"/>
      <c r="AK94" s="119"/>
      <c r="AL94" s="119"/>
      <c r="AM94" s="119"/>
      <c r="AN94" s="120"/>
      <c r="AO94" s="118"/>
      <c r="AP94" s="119"/>
      <c r="AQ94" s="119"/>
      <c r="AR94" s="119"/>
      <c r="AS94" s="119"/>
      <c r="AT94" s="119"/>
      <c r="AU94" s="120"/>
      <c r="AV94" s="118"/>
      <c r="AW94" s="119"/>
      <c r="AX94" s="119"/>
      <c r="AY94" s="119"/>
      <c r="AZ94" s="119"/>
      <c r="BA94" s="119"/>
      <c r="BB94" s="120"/>
      <c r="BC94" s="118"/>
      <c r="BD94" s="119"/>
      <c r="BE94" s="121"/>
      <c r="BF94" s="278"/>
      <c r="BG94" s="279"/>
      <c r="BH94" s="280"/>
      <c r="BI94" s="281"/>
      <c r="BJ94" s="235"/>
      <c r="BK94" s="236"/>
      <c r="BL94" s="236"/>
      <c r="BM94" s="236"/>
      <c r="BN94" s="237"/>
    </row>
    <row r="95" spans="2:66" ht="20.25" customHeight="1" x14ac:dyDescent="0.4">
      <c r="B95" s="93">
        <f>B92+1</f>
        <v>26</v>
      </c>
      <c r="C95" s="409"/>
      <c r="D95" s="414"/>
      <c r="E95" s="412"/>
      <c r="F95" s="413"/>
      <c r="G95" s="244"/>
      <c r="H95" s="245"/>
      <c r="I95" s="94"/>
      <c r="J95" s="90"/>
      <c r="K95" s="94"/>
      <c r="L95" s="90"/>
      <c r="M95" s="246"/>
      <c r="N95" s="247"/>
      <c r="O95" s="248"/>
      <c r="P95" s="249"/>
      <c r="Q95" s="249"/>
      <c r="R95" s="245"/>
      <c r="S95" s="274"/>
      <c r="T95" s="239"/>
      <c r="U95" s="275"/>
      <c r="V95" s="95" t="s">
        <v>83</v>
      </c>
      <c r="W95" s="96"/>
      <c r="X95" s="96"/>
      <c r="Y95" s="97"/>
      <c r="Z95" s="98"/>
      <c r="AA95" s="99" t="str">
        <f>IF(AA94="","",VLOOKUP(AA94,シフト記号表!$C$5:$W$46,21,FALSE))</f>
        <v/>
      </c>
      <c r="AB95" s="100" t="str">
        <f>IF(AB94="","",VLOOKUP(AB94,シフト記号表!$C$5:$W$46,21,FALSE))</f>
        <v/>
      </c>
      <c r="AC95" s="100" t="str">
        <f>IF(AC94="","",VLOOKUP(AC94,シフト記号表!$C$5:$W$46,21,FALSE))</f>
        <v/>
      </c>
      <c r="AD95" s="100" t="str">
        <f>IF(AD94="","",VLOOKUP(AD94,シフト記号表!$C$5:$W$46,21,FALSE))</f>
        <v/>
      </c>
      <c r="AE95" s="100" t="str">
        <f>IF(AE94="","",VLOOKUP(AE94,シフト記号表!$C$5:$W$46,21,FALSE))</f>
        <v/>
      </c>
      <c r="AF95" s="100" t="str">
        <f>IF(AF94="","",VLOOKUP(AF94,シフト記号表!$C$5:$W$46,21,FALSE))</f>
        <v/>
      </c>
      <c r="AG95" s="101" t="str">
        <f>IF(AG94="","",VLOOKUP(AG94,シフト記号表!$C$5:$W$46,21,FALSE))</f>
        <v/>
      </c>
      <c r="AH95" s="99" t="str">
        <f>IF(AH94="","",VLOOKUP(AH94,シフト記号表!$C$5:$W$46,21,FALSE))</f>
        <v/>
      </c>
      <c r="AI95" s="100" t="str">
        <f>IF(AI94="","",VLOOKUP(AI94,シフト記号表!$C$5:$W$46,21,FALSE))</f>
        <v/>
      </c>
      <c r="AJ95" s="100" t="str">
        <f>IF(AJ94="","",VLOOKUP(AJ94,シフト記号表!$C$5:$W$46,21,FALSE))</f>
        <v/>
      </c>
      <c r="AK95" s="100" t="str">
        <f>IF(AK94="","",VLOOKUP(AK94,シフト記号表!$C$5:$W$46,21,FALSE))</f>
        <v/>
      </c>
      <c r="AL95" s="100" t="str">
        <f>IF(AL94="","",VLOOKUP(AL94,シフト記号表!$C$5:$W$46,21,FALSE))</f>
        <v/>
      </c>
      <c r="AM95" s="100" t="str">
        <f>IF(AM94="","",VLOOKUP(AM94,シフト記号表!$C$5:$W$46,21,FALSE))</f>
        <v/>
      </c>
      <c r="AN95" s="101" t="str">
        <f>IF(AN94="","",VLOOKUP(AN94,シフト記号表!$C$5:$W$46,21,FALSE))</f>
        <v/>
      </c>
      <c r="AO95" s="99" t="str">
        <f>IF(AO94="","",VLOOKUP(AO94,シフト記号表!$C$5:$W$46,21,FALSE))</f>
        <v/>
      </c>
      <c r="AP95" s="100" t="str">
        <f>IF(AP94="","",VLOOKUP(AP94,シフト記号表!$C$5:$W$46,21,FALSE))</f>
        <v/>
      </c>
      <c r="AQ95" s="100" t="str">
        <f>IF(AQ94="","",VLOOKUP(AQ94,シフト記号表!$C$5:$W$46,21,FALSE))</f>
        <v/>
      </c>
      <c r="AR95" s="100" t="str">
        <f>IF(AR94="","",VLOOKUP(AR94,シフト記号表!$C$5:$W$46,21,FALSE))</f>
        <v/>
      </c>
      <c r="AS95" s="100" t="str">
        <f>IF(AS94="","",VLOOKUP(AS94,シフト記号表!$C$5:$W$46,21,FALSE))</f>
        <v/>
      </c>
      <c r="AT95" s="100" t="str">
        <f>IF(AT94="","",VLOOKUP(AT94,シフト記号表!$C$5:$W$46,21,FALSE))</f>
        <v/>
      </c>
      <c r="AU95" s="101" t="str">
        <f>IF(AU94="","",VLOOKUP(AU94,シフト記号表!$C$5:$W$46,21,FALSE))</f>
        <v/>
      </c>
      <c r="AV95" s="99" t="str">
        <f>IF(AV94="","",VLOOKUP(AV94,シフト記号表!$C$5:$W$46,21,FALSE))</f>
        <v/>
      </c>
      <c r="AW95" s="100" t="str">
        <f>IF(AW94="","",VLOOKUP(AW94,シフト記号表!$C$5:$W$46,21,FALSE))</f>
        <v/>
      </c>
      <c r="AX95" s="100" t="str">
        <f>IF(AX94="","",VLOOKUP(AX94,シフト記号表!$C$5:$W$46,21,FALSE))</f>
        <v/>
      </c>
      <c r="AY95" s="100" t="str">
        <f>IF(AY94="","",VLOOKUP(AY94,シフト記号表!$C$5:$W$46,21,FALSE))</f>
        <v/>
      </c>
      <c r="AZ95" s="100" t="str">
        <f>IF(AZ94="","",VLOOKUP(AZ94,シフト記号表!$C$5:$W$46,21,FALSE))</f>
        <v/>
      </c>
      <c r="BA95" s="100" t="str">
        <f>IF(BA94="","",VLOOKUP(BA94,シフト記号表!$C$5:$W$46,21,FALSE))</f>
        <v/>
      </c>
      <c r="BB95" s="101" t="str">
        <f>IF(BB94="","",VLOOKUP(BB94,シフト記号表!$C$5:$W$46,21,FALSE))</f>
        <v/>
      </c>
      <c r="BC95" s="99" t="str">
        <f>IF(BC94="","",VLOOKUP(BC94,シフト記号表!$C$5:$W$46,21,FALSE))</f>
        <v/>
      </c>
      <c r="BD95" s="100" t="str">
        <f>IF(BD94="","",VLOOKUP(BD94,シフト記号表!$C$5:$W$46,21,FALSE))</f>
        <v/>
      </c>
      <c r="BE95" s="100" t="str">
        <f>IF(BE94="","",VLOOKUP(BE94,シフト記号表!$C$5:$W$46,21,FALSE))</f>
        <v/>
      </c>
      <c r="BF95" s="250">
        <f>IF($BI$3="計画",SUM(AA95:BB95),IF($BI$3="実績",SUM(AA95:BE95),""))</f>
        <v>0</v>
      </c>
      <c r="BG95" s="251"/>
      <c r="BH95" s="252">
        <f>IF($BI$3="計画",BF95/4,IF($BI$3="実績",(BF95/($BI$7/7)),""))</f>
        <v>0</v>
      </c>
      <c r="BI95" s="253"/>
      <c r="BJ95" s="238"/>
      <c r="BK95" s="239"/>
      <c r="BL95" s="239"/>
      <c r="BM95" s="239"/>
      <c r="BN95" s="240"/>
    </row>
    <row r="96" spans="2:66" ht="20.25" customHeight="1" x14ac:dyDescent="0.4">
      <c r="B96" s="102"/>
      <c r="C96" s="409"/>
      <c r="D96" s="414"/>
      <c r="E96" s="412"/>
      <c r="F96" s="413"/>
      <c r="G96" s="254"/>
      <c r="H96" s="255"/>
      <c r="I96" s="263">
        <f>G95</f>
        <v>0</v>
      </c>
      <c r="J96" s="255"/>
      <c r="K96" s="263">
        <f>M95</f>
        <v>0</v>
      </c>
      <c r="L96" s="255"/>
      <c r="M96" s="256"/>
      <c r="N96" s="257"/>
      <c r="O96" s="258"/>
      <c r="P96" s="259"/>
      <c r="Q96" s="259"/>
      <c r="R96" s="260"/>
      <c r="S96" s="276"/>
      <c r="T96" s="242"/>
      <c r="U96" s="277"/>
      <c r="V96" s="103" t="s">
        <v>127</v>
      </c>
      <c r="W96" s="129"/>
      <c r="X96" s="129"/>
      <c r="Y96" s="130"/>
      <c r="Z96" s="131"/>
      <c r="AA96" s="107" t="str">
        <f>IF(AA94="","",VLOOKUP(AA94,シフト記号表!$C$5:$Y$46,23,FALSE))</f>
        <v/>
      </c>
      <c r="AB96" s="108" t="str">
        <f>IF(AB94="","",VLOOKUP(AB94,シフト記号表!$C$5:$Y$46,23,FALSE))</f>
        <v/>
      </c>
      <c r="AC96" s="108" t="str">
        <f>IF(AC94="","",VLOOKUP(AC94,シフト記号表!$C$5:$Y$46,23,FALSE))</f>
        <v/>
      </c>
      <c r="AD96" s="108" t="str">
        <f>IF(AD94="","",VLOOKUP(AD94,シフト記号表!$C$5:$Y$46,23,FALSE))</f>
        <v/>
      </c>
      <c r="AE96" s="108" t="str">
        <f>IF(AE94="","",VLOOKUP(AE94,シフト記号表!$C$5:$Y$46,23,FALSE))</f>
        <v/>
      </c>
      <c r="AF96" s="108" t="str">
        <f>IF(AF94="","",VLOOKUP(AF94,シフト記号表!$C$5:$Y$46,23,FALSE))</f>
        <v/>
      </c>
      <c r="AG96" s="109" t="str">
        <f>IF(AG94="","",VLOOKUP(AG94,シフト記号表!$C$5:$Y$46,23,FALSE))</f>
        <v/>
      </c>
      <c r="AH96" s="107" t="str">
        <f>IF(AH94="","",VLOOKUP(AH94,シフト記号表!$C$5:$Y$46,23,FALSE))</f>
        <v/>
      </c>
      <c r="AI96" s="108" t="str">
        <f>IF(AI94="","",VLOOKUP(AI94,シフト記号表!$C$5:$Y$46,23,FALSE))</f>
        <v/>
      </c>
      <c r="AJ96" s="108" t="str">
        <f>IF(AJ94="","",VLOOKUP(AJ94,シフト記号表!$C$5:$Y$46,23,FALSE))</f>
        <v/>
      </c>
      <c r="AK96" s="108" t="str">
        <f>IF(AK94="","",VLOOKUP(AK94,シフト記号表!$C$5:$Y$46,23,FALSE))</f>
        <v/>
      </c>
      <c r="AL96" s="108" t="str">
        <f>IF(AL94="","",VLOOKUP(AL94,シフト記号表!$C$5:$Y$46,23,FALSE))</f>
        <v/>
      </c>
      <c r="AM96" s="108" t="str">
        <f>IF(AM94="","",VLOOKUP(AM94,シフト記号表!$C$5:$Y$46,23,FALSE))</f>
        <v/>
      </c>
      <c r="AN96" s="109" t="str">
        <f>IF(AN94="","",VLOOKUP(AN94,シフト記号表!$C$5:$Y$46,23,FALSE))</f>
        <v/>
      </c>
      <c r="AO96" s="107" t="str">
        <f>IF(AO94="","",VLOOKUP(AO94,シフト記号表!$C$5:$Y$46,23,FALSE))</f>
        <v/>
      </c>
      <c r="AP96" s="108" t="str">
        <f>IF(AP94="","",VLOOKUP(AP94,シフト記号表!$C$5:$Y$46,23,FALSE))</f>
        <v/>
      </c>
      <c r="AQ96" s="108" t="str">
        <f>IF(AQ94="","",VLOOKUP(AQ94,シフト記号表!$C$5:$Y$46,23,FALSE))</f>
        <v/>
      </c>
      <c r="AR96" s="108" t="str">
        <f>IF(AR94="","",VLOOKUP(AR94,シフト記号表!$C$5:$Y$46,23,FALSE))</f>
        <v/>
      </c>
      <c r="AS96" s="108" t="str">
        <f>IF(AS94="","",VLOOKUP(AS94,シフト記号表!$C$5:$Y$46,23,FALSE))</f>
        <v/>
      </c>
      <c r="AT96" s="108" t="str">
        <f>IF(AT94="","",VLOOKUP(AT94,シフト記号表!$C$5:$Y$46,23,FALSE))</f>
        <v/>
      </c>
      <c r="AU96" s="109" t="str">
        <f>IF(AU94="","",VLOOKUP(AU94,シフト記号表!$C$5:$Y$46,23,FALSE))</f>
        <v/>
      </c>
      <c r="AV96" s="107" t="str">
        <f>IF(AV94="","",VLOOKUP(AV94,シフト記号表!$C$5:$Y$46,23,FALSE))</f>
        <v/>
      </c>
      <c r="AW96" s="108" t="str">
        <f>IF(AW94="","",VLOOKUP(AW94,シフト記号表!$C$5:$Y$46,23,FALSE))</f>
        <v/>
      </c>
      <c r="AX96" s="108" t="str">
        <f>IF(AX94="","",VLOOKUP(AX94,シフト記号表!$C$5:$Y$46,23,FALSE))</f>
        <v/>
      </c>
      <c r="AY96" s="108" t="str">
        <f>IF(AY94="","",VLOOKUP(AY94,シフト記号表!$C$5:$Y$46,23,FALSE))</f>
        <v/>
      </c>
      <c r="AZ96" s="108" t="str">
        <f>IF(AZ94="","",VLOOKUP(AZ94,シフト記号表!$C$5:$Y$46,23,FALSE))</f>
        <v/>
      </c>
      <c r="BA96" s="108" t="str">
        <f>IF(BA94="","",VLOOKUP(BA94,シフト記号表!$C$5:$Y$46,23,FALSE))</f>
        <v/>
      </c>
      <c r="BB96" s="109" t="str">
        <f>IF(BB94="","",VLOOKUP(BB94,シフト記号表!$C$5:$Y$46,23,FALSE))</f>
        <v/>
      </c>
      <c r="BC96" s="107" t="str">
        <f>IF(BC94="","",VLOOKUP(BC94,シフト記号表!$C$5:$Y$46,23,FALSE))</f>
        <v/>
      </c>
      <c r="BD96" s="108" t="str">
        <f>IF(BD94="","",VLOOKUP(BD94,シフト記号表!$C$5:$Y$46,23,FALSE))</f>
        <v/>
      </c>
      <c r="BE96" s="108" t="str">
        <f>IF(BE94="","",VLOOKUP(BE94,シフト記号表!$C$5:$Y$46,23,FALSE))</f>
        <v/>
      </c>
      <c r="BF96" s="261">
        <f>IF($BI$3="計画",SUM(AA96:BB96),IF($BI$3="実績",SUM(AA96:BE96),""))</f>
        <v>0</v>
      </c>
      <c r="BG96" s="262"/>
      <c r="BH96" s="282">
        <f>IF($BI$3="計画",BF96/4,IF($BI$3="実績",(BF96/($BI$7/7)),""))</f>
        <v>0</v>
      </c>
      <c r="BI96" s="283"/>
      <c r="BJ96" s="241"/>
      <c r="BK96" s="242"/>
      <c r="BL96" s="242"/>
      <c r="BM96" s="242"/>
      <c r="BN96" s="243"/>
    </row>
    <row r="97" spans="2:66" ht="20.25" customHeight="1" x14ac:dyDescent="0.4">
      <c r="B97" s="111"/>
      <c r="C97" s="408"/>
      <c r="D97" s="411"/>
      <c r="E97" s="412"/>
      <c r="F97" s="413"/>
      <c r="G97" s="244"/>
      <c r="H97" s="245"/>
      <c r="I97" s="94"/>
      <c r="J97" s="90"/>
      <c r="K97" s="94"/>
      <c r="L97" s="90"/>
      <c r="M97" s="270"/>
      <c r="N97" s="271"/>
      <c r="O97" s="248"/>
      <c r="P97" s="249"/>
      <c r="Q97" s="249"/>
      <c r="R97" s="245"/>
      <c r="S97" s="272"/>
      <c r="T97" s="236"/>
      <c r="U97" s="273"/>
      <c r="V97" s="114" t="s">
        <v>18</v>
      </c>
      <c r="W97" s="122"/>
      <c r="X97" s="122"/>
      <c r="Y97" s="123"/>
      <c r="Z97" s="128"/>
      <c r="AA97" s="118"/>
      <c r="AB97" s="119"/>
      <c r="AC97" s="119"/>
      <c r="AD97" s="119"/>
      <c r="AE97" s="119"/>
      <c r="AF97" s="119"/>
      <c r="AG97" s="120"/>
      <c r="AH97" s="118"/>
      <c r="AI97" s="119"/>
      <c r="AJ97" s="119"/>
      <c r="AK97" s="119"/>
      <c r="AL97" s="119"/>
      <c r="AM97" s="119"/>
      <c r="AN97" s="120"/>
      <c r="AO97" s="118"/>
      <c r="AP97" s="119"/>
      <c r="AQ97" s="119"/>
      <c r="AR97" s="119"/>
      <c r="AS97" s="119"/>
      <c r="AT97" s="119"/>
      <c r="AU97" s="120"/>
      <c r="AV97" s="118"/>
      <c r="AW97" s="119"/>
      <c r="AX97" s="119"/>
      <c r="AY97" s="119"/>
      <c r="AZ97" s="119"/>
      <c r="BA97" s="119"/>
      <c r="BB97" s="120"/>
      <c r="BC97" s="118"/>
      <c r="BD97" s="119"/>
      <c r="BE97" s="121"/>
      <c r="BF97" s="278"/>
      <c r="BG97" s="279"/>
      <c r="BH97" s="280"/>
      <c r="BI97" s="281"/>
      <c r="BJ97" s="235"/>
      <c r="BK97" s="236"/>
      <c r="BL97" s="236"/>
      <c r="BM97" s="236"/>
      <c r="BN97" s="237"/>
    </row>
    <row r="98" spans="2:66" ht="20.25" customHeight="1" x14ac:dyDescent="0.4">
      <c r="B98" s="93">
        <f>B95+1</f>
        <v>27</v>
      </c>
      <c r="C98" s="409"/>
      <c r="D98" s="414"/>
      <c r="E98" s="412"/>
      <c r="F98" s="413"/>
      <c r="G98" s="244"/>
      <c r="H98" s="245"/>
      <c r="I98" s="94"/>
      <c r="J98" s="90"/>
      <c r="K98" s="94"/>
      <c r="L98" s="90"/>
      <c r="M98" s="246"/>
      <c r="N98" s="247"/>
      <c r="O98" s="248"/>
      <c r="P98" s="249"/>
      <c r="Q98" s="249"/>
      <c r="R98" s="245"/>
      <c r="S98" s="274"/>
      <c r="T98" s="239"/>
      <c r="U98" s="275"/>
      <c r="V98" s="95" t="s">
        <v>83</v>
      </c>
      <c r="W98" s="96"/>
      <c r="X98" s="96"/>
      <c r="Y98" s="97"/>
      <c r="Z98" s="98"/>
      <c r="AA98" s="99" t="str">
        <f>IF(AA97="","",VLOOKUP(AA97,シフト記号表!$C$5:$W$46,21,FALSE))</f>
        <v/>
      </c>
      <c r="AB98" s="100" t="str">
        <f>IF(AB97="","",VLOOKUP(AB97,シフト記号表!$C$5:$W$46,21,FALSE))</f>
        <v/>
      </c>
      <c r="AC98" s="100" t="str">
        <f>IF(AC97="","",VLOOKUP(AC97,シフト記号表!$C$5:$W$46,21,FALSE))</f>
        <v/>
      </c>
      <c r="AD98" s="100" t="str">
        <f>IF(AD97="","",VLOOKUP(AD97,シフト記号表!$C$5:$W$46,21,FALSE))</f>
        <v/>
      </c>
      <c r="AE98" s="100" t="str">
        <f>IF(AE97="","",VLOOKUP(AE97,シフト記号表!$C$5:$W$46,21,FALSE))</f>
        <v/>
      </c>
      <c r="AF98" s="100" t="str">
        <f>IF(AF97="","",VLOOKUP(AF97,シフト記号表!$C$5:$W$46,21,FALSE))</f>
        <v/>
      </c>
      <c r="AG98" s="101" t="str">
        <f>IF(AG97="","",VLOOKUP(AG97,シフト記号表!$C$5:$W$46,21,FALSE))</f>
        <v/>
      </c>
      <c r="AH98" s="99" t="str">
        <f>IF(AH97="","",VLOOKUP(AH97,シフト記号表!$C$5:$W$46,21,FALSE))</f>
        <v/>
      </c>
      <c r="AI98" s="100" t="str">
        <f>IF(AI97="","",VLOOKUP(AI97,シフト記号表!$C$5:$W$46,21,FALSE))</f>
        <v/>
      </c>
      <c r="AJ98" s="100" t="str">
        <f>IF(AJ97="","",VLOOKUP(AJ97,シフト記号表!$C$5:$W$46,21,FALSE))</f>
        <v/>
      </c>
      <c r="AK98" s="100" t="str">
        <f>IF(AK97="","",VLOOKUP(AK97,シフト記号表!$C$5:$W$46,21,FALSE))</f>
        <v/>
      </c>
      <c r="AL98" s="100" t="str">
        <f>IF(AL97="","",VLOOKUP(AL97,シフト記号表!$C$5:$W$46,21,FALSE))</f>
        <v/>
      </c>
      <c r="AM98" s="100" t="str">
        <f>IF(AM97="","",VLOOKUP(AM97,シフト記号表!$C$5:$W$46,21,FALSE))</f>
        <v/>
      </c>
      <c r="AN98" s="101" t="str">
        <f>IF(AN97="","",VLOOKUP(AN97,シフト記号表!$C$5:$W$46,21,FALSE))</f>
        <v/>
      </c>
      <c r="AO98" s="99" t="str">
        <f>IF(AO97="","",VLOOKUP(AO97,シフト記号表!$C$5:$W$46,21,FALSE))</f>
        <v/>
      </c>
      <c r="AP98" s="100" t="str">
        <f>IF(AP97="","",VLOOKUP(AP97,シフト記号表!$C$5:$W$46,21,FALSE))</f>
        <v/>
      </c>
      <c r="AQ98" s="100" t="str">
        <f>IF(AQ97="","",VLOOKUP(AQ97,シフト記号表!$C$5:$W$46,21,FALSE))</f>
        <v/>
      </c>
      <c r="AR98" s="100" t="str">
        <f>IF(AR97="","",VLOOKUP(AR97,シフト記号表!$C$5:$W$46,21,FALSE))</f>
        <v/>
      </c>
      <c r="AS98" s="100" t="str">
        <f>IF(AS97="","",VLOOKUP(AS97,シフト記号表!$C$5:$W$46,21,FALSE))</f>
        <v/>
      </c>
      <c r="AT98" s="100" t="str">
        <f>IF(AT97="","",VLOOKUP(AT97,シフト記号表!$C$5:$W$46,21,FALSE))</f>
        <v/>
      </c>
      <c r="AU98" s="101" t="str">
        <f>IF(AU97="","",VLOOKUP(AU97,シフト記号表!$C$5:$W$46,21,FALSE))</f>
        <v/>
      </c>
      <c r="AV98" s="99" t="str">
        <f>IF(AV97="","",VLOOKUP(AV97,シフト記号表!$C$5:$W$46,21,FALSE))</f>
        <v/>
      </c>
      <c r="AW98" s="100" t="str">
        <f>IF(AW97="","",VLOOKUP(AW97,シフト記号表!$C$5:$W$46,21,FALSE))</f>
        <v/>
      </c>
      <c r="AX98" s="100" t="str">
        <f>IF(AX97="","",VLOOKUP(AX97,シフト記号表!$C$5:$W$46,21,FALSE))</f>
        <v/>
      </c>
      <c r="AY98" s="100" t="str">
        <f>IF(AY97="","",VLOOKUP(AY97,シフト記号表!$C$5:$W$46,21,FALSE))</f>
        <v/>
      </c>
      <c r="AZ98" s="100" t="str">
        <f>IF(AZ97="","",VLOOKUP(AZ97,シフト記号表!$C$5:$W$46,21,FALSE))</f>
        <v/>
      </c>
      <c r="BA98" s="100" t="str">
        <f>IF(BA97="","",VLOOKUP(BA97,シフト記号表!$C$5:$W$46,21,FALSE))</f>
        <v/>
      </c>
      <c r="BB98" s="101" t="str">
        <f>IF(BB97="","",VLOOKUP(BB97,シフト記号表!$C$5:$W$46,21,FALSE))</f>
        <v/>
      </c>
      <c r="BC98" s="99" t="str">
        <f>IF(BC97="","",VLOOKUP(BC97,シフト記号表!$C$5:$W$46,21,FALSE))</f>
        <v/>
      </c>
      <c r="BD98" s="100" t="str">
        <f>IF(BD97="","",VLOOKUP(BD97,シフト記号表!$C$5:$W$46,21,FALSE))</f>
        <v/>
      </c>
      <c r="BE98" s="100" t="str">
        <f>IF(BE97="","",VLOOKUP(BE97,シフト記号表!$C$5:$W$46,21,FALSE))</f>
        <v/>
      </c>
      <c r="BF98" s="250">
        <f>IF($BI$3="計画",SUM(AA98:BB98),IF($BI$3="実績",SUM(AA98:BE98),""))</f>
        <v>0</v>
      </c>
      <c r="BG98" s="251"/>
      <c r="BH98" s="252">
        <f>IF($BI$3="計画",BF98/4,IF($BI$3="実績",(BF98/($BI$7/7)),""))</f>
        <v>0</v>
      </c>
      <c r="BI98" s="253"/>
      <c r="BJ98" s="238"/>
      <c r="BK98" s="239"/>
      <c r="BL98" s="239"/>
      <c r="BM98" s="239"/>
      <c r="BN98" s="240"/>
    </row>
    <row r="99" spans="2:66" ht="20.25" customHeight="1" x14ac:dyDescent="0.4">
      <c r="B99" s="102"/>
      <c r="C99" s="409"/>
      <c r="D99" s="414"/>
      <c r="E99" s="412"/>
      <c r="F99" s="413"/>
      <c r="G99" s="254"/>
      <c r="H99" s="255"/>
      <c r="I99" s="263">
        <f>G98</f>
        <v>0</v>
      </c>
      <c r="J99" s="255"/>
      <c r="K99" s="263">
        <f>M98</f>
        <v>0</v>
      </c>
      <c r="L99" s="255"/>
      <c r="M99" s="256"/>
      <c r="N99" s="257"/>
      <c r="O99" s="258"/>
      <c r="P99" s="259"/>
      <c r="Q99" s="259"/>
      <c r="R99" s="260"/>
      <c r="S99" s="276"/>
      <c r="T99" s="242"/>
      <c r="U99" s="277"/>
      <c r="V99" s="103" t="s">
        <v>127</v>
      </c>
      <c r="W99" s="129"/>
      <c r="X99" s="129"/>
      <c r="Y99" s="130"/>
      <c r="Z99" s="131"/>
      <c r="AA99" s="107" t="str">
        <f>IF(AA97="","",VLOOKUP(AA97,シフト記号表!$C$5:$Y$46,23,FALSE))</f>
        <v/>
      </c>
      <c r="AB99" s="108" t="str">
        <f>IF(AB97="","",VLOOKUP(AB97,シフト記号表!$C$5:$Y$46,23,FALSE))</f>
        <v/>
      </c>
      <c r="AC99" s="108" t="str">
        <f>IF(AC97="","",VLOOKUP(AC97,シフト記号表!$C$5:$Y$46,23,FALSE))</f>
        <v/>
      </c>
      <c r="AD99" s="108" t="str">
        <f>IF(AD97="","",VLOOKUP(AD97,シフト記号表!$C$5:$Y$46,23,FALSE))</f>
        <v/>
      </c>
      <c r="AE99" s="108" t="str">
        <f>IF(AE97="","",VLOOKUP(AE97,シフト記号表!$C$5:$Y$46,23,FALSE))</f>
        <v/>
      </c>
      <c r="AF99" s="108" t="str">
        <f>IF(AF97="","",VLOOKUP(AF97,シフト記号表!$C$5:$Y$46,23,FALSE))</f>
        <v/>
      </c>
      <c r="AG99" s="109" t="str">
        <f>IF(AG97="","",VLOOKUP(AG97,シフト記号表!$C$5:$Y$46,23,FALSE))</f>
        <v/>
      </c>
      <c r="AH99" s="107" t="str">
        <f>IF(AH97="","",VLOOKUP(AH97,シフト記号表!$C$5:$Y$46,23,FALSE))</f>
        <v/>
      </c>
      <c r="AI99" s="108" t="str">
        <f>IF(AI97="","",VLOOKUP(AI97,シフト記号表!$C$5:$Y$46,23,FALSE))</f>
        <v/>
      </c>
      <c r="AJ99" s="108" t="str">
        <f>IF(AJ97="","",VLOOKUP(AJ97,シフト記号表!$C$5:$Y$46,23,FALSE))</f>
        <v/>
      </c>
      <c r="AK99" s="108" t="str">
        <f>IF(AK97="","",VLOOKUP(AK97,シフト記号表!$C$5:$Y$46,23,FALSE))</f>
        <v/>
      </c>
      <c r="AL99" s="108" t="str">
        <f>IF(AL97="","",VLOOKUP(AL97,シフト記号表!$C$5:$Y$46,23,FALSE))</f>
        <v/>
      </c>
      <c r="AM99" s="108" t="str">
        <f>IF(AM97="","",VLOOKUP(AM97,シフト記号表!$C$5:$Y$46,23,FALSE))</f>
        <v/>
      </c>
      <c r="AN99" s="109" t="str">
        <f>IF(AN97="","",VLOOKUP(AN97,シフト記号表!$C$5:$Y$46,23,FALSE))</f>
        <v/>
      </c>
      <c r="AO99" s="107" t="str">
        <f>IF(AO97="","",VLOOKUP(AO97,シフト記号表!$C$5:$Y$46,23,FALSE))</f>
        <v/>
      </c>
      <c r="AP99" s="108" t="str">
        <f>IF(AP97="","",VLOOKUP(AP97,シフト記号表!$C$5:$Y$46,23,FALSE))</f>
        <v/>
      </c>
      <c r="AQ99" s="108" t="str">
        <f>IF(AQ97="","",VLOOKUP(AQ97,シフト記号表!$C$5:$Y$46,23,FALSE))</f>
        <v/>
      </c>
      <c r="AR99" s="108" t="str">
        <f>IF(AR97="","",VLOOKUP(AR97,シフト記号表!$C$5:$Y$46,23,FALSE))</f>
        <v/>
      </c>
      <c r="AS99" s="108" t="str">
        <f>IF(AS97="","",VLOOKUP(AS97,シフト記号表!$C$5:$Y$46,23,FALSE))</f>
        <v/>
      </c>
      <c r="AT99" s="108" t="str">
        <f>IF(AT97="","",VLOOKUP(AT97,シフト記号表!$C$5:$Y$46,23,FALSE))</f>
        <v/>
      </c>
      <c r="AU99" s="109" t="str">
        <f>IF(AU97="","",VLOOKUP(AU97,シフト記号表!$C$5:$Y$46,23,FALSE))</f>
        <v/>
      </c>
      <c r="AV99" s="107" t="str">
        <f>IF(AV97="","",VLOOKUP(AV97,シフト記号表!$C$5:$Y$46,23,FALSE))</f>
        <v/>
      </c>
      <c r="AW99" s="108" t="str">
        <f>IF(AW97="","",VLOOKUP(AW97,シフト記号表!$C$5:$Y$46,23,FALSE))</f>
        <v/>
      </c>
      <c r="AX99" s="108" t="str">
        <f>IF(AX97="","",VLOOKUP(AX97,シフト記号表!$C$5:$Y$46,23,FALSE))</f>
        <v/>
      </c>
      <c r="AY99" s="108" t="str">
        <f>IF(AY97="","",VLOOKUP(AY97,シフト記号表!$C$5:$Y$46,23,FALSE))</f>
        <v/>
      </c>
      <c r="AZ99" s="108" t="str">
        <f>IF(AZ97="","",VLOOKUP(AZ97,シフト記号表!$C$5:$Y$46,23,FALSE))</f>
        <v/>
      </c>
      <c r="BA99" s="108" t="str">
        <f>IF(BA97="","",VLOOKUP(BA97,シフト記号表!$C$5:$Y$46,23,FALSE))</f>
        <v/>
      </c>
      <c r="BB99" s="109" t="str">
        <f>IF(BB97="","",VLOOKUP(BB97,シフト記号表!$C$5:$Y$46,23,FALSE))</f>
        <v/>
      </c>
      <c r="BC99" s="107" t="str">
        <f>IF(BC97="","",VLOOKUP(BC97,シフト記号表!$C$5:$Y$46,23,FALSE))</f>
        <v/>
      </c>
      <c r="BD99" s="108" t="str">
        <f>IF(BD97="","",VLOOKUP(BD97,シフト記号表!$C$5:$Y$46,23,FALSE))</f>
        <v/>
      </c>
      <c r="BE99" s="108" t="str">
        <f>IF(BE97="","",VLOOKUP(BE97,シフト記号表!$C$5:$Y$46,23,FALSE))</f>
        <v/>
      </c>
      <c r="BF99" s="261">
        <f>IF($BI$3="計画",SUM(AA99:BB99),IF($BI$3="実績",SUM(AA99:BE99),""))</f>
        <v>0</v>
      </c>
      <c r="BG99" s="262"/>
      <c r="BH99" s="282">
        <f>IF($BI$3="計画",BF99/4,IF($BI$3="実績",(BF99/($BI$7/7)),""))</f>
        <v>0</v>
      </c>
      <c r="BI99" s="283"/>
      <c r="BJ99" s="241"/>
      <c r="BK99" s="242"/>
      <c r="BL99" s="242"/>
      <c r="BM99" s="242"/>
      <c r="BN99" s="243"/>
    </row>
    <row r="100" spans="2:66" ht="20.25" customHeight="1" x14ac:dyDescent="0.4">
      <c r="B100" s="111"/>
      <c r="C100" s="408"/>
      <c r="D100" s="411"/>
      <c r="E100" s="412"/>
      <c r="F100" s="413"/>
      <c r="G100" s="244"/>
      <c r="H100" s="245"/>
      <c r="I100" s="94"/>
      <c r="J100" s="90"/>
      <c r="K100" s="94"/>
      <c r="L100" s="90"/>
      <c r="M100" s="270"/>
      <c r="N100" s="271"/>
      <c r="O100" s="248"/>
      <c r="P100" s="249"/>
      <c r="Q100" s="249"/>
      <c r="R100" s="245"/>
      <c r="S100" s="272"/>
      <c r="T100" s="236"/>
      <c r="U100" s="273"/>
      <c r="V100" s="114" t="s">
        <v>18</v>
      </c>
      <c r="W100" s="122"/>
      <c r="X100" s="122"/>
      <c r="Y100" s="123"/>
      <c r="Z100" s="128"/>
      <c r="AA100" s="118"/>
      <c r="AB100" s="119"/>
      <c r="AC100" s="119"/>
      <c r="AD100" s="119"/>
      <c r="AE100" s="119"/>
      <c r="AF100" s="119"/>
      <c r="AG100" s="120"/>
      <c r="AH100" s="118"/>
      <c r="AI100" s="119"/>
      <c r="AJ100" s="119"/>
      <c r="AK100" s="119"/>
      <c r="AL100" s="119"/>
      <c r="AM100" s="119"/>
      <c r="AN100" s="120"/>
      <c r="AO100" s="118"/>
      <c r="AP100" s="119"/>
      <c r="AQ100" s="119"/>
      <c r="AR100" s="119"/>
      <c r="AS100" s="119"/>
      <c r="AT100" s="119"/>
      <c r="AU100" s="120"/>
      <c r="AV100" s="118"/>
      <c r="AW100" s="119"/>
      <c r="AX100" s="119"/>
      <c r="AY100" s="119"/>
      <c r="AZ100" s="119"/>
      <c r="BA100" s="119"/>
      <c r="BB100" s="120"/>
      <c r="BC100" s="118"/>
      <c r="BD100" s="119"/>
      <c r="BE100" s="121"/>
      <c r="BF100" s="278"/>
      <c r="BG100" s="279"/>
      <c r="BH100" s="280"/>
      <c r="BI100" s="281"/>
      <c r="BJ100" s="235"/>
      <c r="BK100" s="236"/>
      <c r="BL100" s="236"/>
      <c r="BM100" s="236"/>
      <c r="BN100" s="237"/>
    </row>
    <row r="101" spans="2:66" ht="20.25" customHeight="1" x14ac:dyDescent="0.4">
      <c r="B101" s="93">
        <f>B98+1</f>
        <v>28</v>
      </c>
      <c r="C101" s="409"/>
      <c r="D101" s="414"/>
      <c r="E101" s="412"/>
      <c r="F101" s="413"/>
      <c r="G101" s="244"/>
      <c r="H101" s="245"/>
      <c r="I101" s="94"/>
      <c r="J101" s="90"/>
      <c r="K101" s="94"/>
      <c r="L101" s="90"/>
      <c r="M101" s="246"/>
      <c r="N101" s="247"/>
      <c r="O101" s="248"/>
      <c r="P101" s="249"/>
      <c r="Q101" s="249"/>
      <c r="R101" s="245"/>
      <c r="S101" s="274"/>
      <c r="T101" s="239"/>
      <c r="U101" s="275"/>
      <c r="V101" s="95" t="s">
        <v>83</v>
      </c>
      <c r="W101" s="96"/>
      <c r="X101" s="96"/>
      <c r="Y101" s="97"/>
      <c r="Z101" s="98"/>
      <c r="AA101" s="99" t="str">
        <f>IF(AA100="","",VLOOKUP(AA100,シフト記号表!$C$5:$W$46,21,FALSE))</f>
        <v/>
      </c>
      <c r="AB101" s="100" t="str">
        <f>IF(AB100="","",VLOOKUP(AB100,シフト記号表!$C$5:$W$46,21,FALSE))</f>
        <v/>
      </c>
      <c r="AC101" s="100" t="str">
        <f>IF(AC100="","",VLOOKUP(AC100,シフト記号表!$C$5:$W$46,21,FALSE))</f>
        <v/>
      </c>
      <c r="AD101" s="100" t="str">
        <f>IF(AD100="","",VLOOKUP(AD100,シフト記号表!$C$5:$W$46,21,FALSE))</f>
        <v/>
      </c>
      <c r="AE101" s="100" t="str">
        <f>IF(AE100="","",VLOOKUP(AE100,シフト記号表!$C$5:$W$46,21,FALSE))</f>
        <v/>
      </c>
      <c r="AF101" s="100" t="str">
        <f>IF(AF100="","",VLOOKUP(AF100,シフト記号表!$C$5:$W$46,21,FALSE))</f>
        <v/>
      </c>
      <c r="AG101" s="101" t="str">
        <f>IF(AG100="","",VLOOKUP(AG100,シフト記号表!$C$5:$W$46,21,FALSE))</f>
        <v/>
      </c>
      <c r="AH101" s="99" t="str">
        <f>IF(AH100="","",VLOOKUP(AH100,シフト記号表!$C$5:$W$46,21,FALSE))</f>
        <v/>
      </c>
      <c r="AI101" s="100" t="str">
        <f>IF(AI100="","",VLOOKUP(AI100,シフト記号表!$C$5:$W$46,21,FALSE))</f>
        <v/>
      </c>
      <c r="AJ101" s="100" t="str">
        <f>IF(AJ100="","",VLOOKUP(AJ100,シフト記号表!$C$5:$W$46,21,FALSE))</f>
        <v/>
      </c>
      <c r="AK101" s="100" t="str">
        <f>IF(AK100="","",VLOOKUP(AK100,シフト記号表!$C$5:$W$46,21,FALSE))</f>
        <v/>
      </c>
      <c r="AL101" s="100" t="str">
        <f>IF(AL100="","",VLOOKUP(AL100,シフト記号表!$C$5:$W$46,21,FALSE))</f>
        <v/>
      </c>
      <c r="AM101" s="100" t="str">
        <f>IF(AM100="","",VLOOKUP(AM100,シフト記号表!$C$5:$W$46,21,FALSE))</f>
        <v/>
      </c>
      <c r="AN101" s="101" t="str">
        <f>IF(AN100="","",VLOOKUP(AN100,シフト記号表!$C$5:$W$46,21,FALSE))</f>
        <v/>
      </c>
      <c r="AO101" s="99" t="str">
        <f>IF(AO100="","",VLOOKUP(AO100,シフト記号表!$C$5:$W$46,21,FALSE))</f>
        <v/>
      </c>
      <c r="AP101" s="100" t="str">
        <f>IF(AP100="","",VLOOKUP(AP100,シフト記号表!$C$5:$W$46,21,FALSE))</f>
        <v/>
      </c>
      <c r="AQ101" s="100" t="str">
        <f>IF(AQ100="","",VLOOKUP(AQ100,シフト記号表!$C$5:$W$46,21,FALSE))</f>
        <v/>
      </c>
      <c r="AR101" s="100" t="str">
        <f>IF(AR100="","",VLOOKUP(AR100,シフト記号表!$C$5:$W$46,21,FALSE))</f>
        <v/>
      </c>
      <c r="AS101" s="100" t="str">
        <f>IF(AS100="","",VLOOKUP(AS100,シフト記号表!$C$5:$W$46,21,FALSE))</f>
        <v/>
      </c>
      <c r="AT101" s="100" t="str">
        <f>IF(AT100="","",VLOOKUP(AT100,シフト記号表!$C$5:$W$46,21,FALSE))</f>
        <v/>
      </c>
      <c r="AU101" s="101" t="str">
        <f>IF(AU100="","",VLOOKUP(AU100,シフト記号表!$C$5:$W$46,21,FALSE))</f>
        <v/>
      </c>
      <c r="AV101" s="99" t="str">
        <f>IF(AV100="","",VLOOKUP(AV100,シフト記号表!$C$5:$W$46,21,FALSE))</f>
        <v/>
      </c>
      <c r="AW101" s="100" t="str">
        <f>IF(AW100="","",VLOOKUP(AW100,シフト記号表!$C$5:$W$46,21,FALSE))</f>
        <v/>
      </c>
      <c r="AX101" s="100" t="str">
        <f>IF(AX100="","",VLOOKUP(AX100,シフト記号表!$C$5:$W$46,21,FALSE))</f>
        <v/>
      </c>
      <c r="AY101" s="100" t="str">
        <f>IF(AY100="","",VLOOKUP(AY100,シフト記号表!$C$5:$W$46,21,FALSE))</f>
        <v/>
      </c>
      <c r="AZ101" s="100" t="str">
        <f>IF(AZ100="","",VLOOKUP(AZ100,シフト記号表!$C$5:$W$46,21,FALSE))</f>
        <v/>
      </c>
      <c r="BA101" s="100" t="str">
        <f>IF(BA100="","",VLOOKUP(BA100,シフト記号表!$C$5:$W$46,21,FALSE))</f>
        <v/>
      </c>
      <c r="BB101" s="101" t="str">
        <f>IF(BB100="","",VLOOKUP(BB100,シフト記号表!$C$5:$W$46,21,FALSE))</f>
        <v/>
      </c>
      <c r="BC101" s="99" t="str">
        <f>IF(BC100="","",VLOOKUP(BC100,シフト記号表!$C$5:$W$46,21,FALSE))</f>
        <v/>
      </c>
      <c r="BD101" s="100" t="str">
        <f>IF(BD100="","",VLOOKUP(BD100,シフト記号表!$C$5:$W$46,21,FALSE))</f>
        <v/>
      </c>
      <c r="BE101" s="100" t="str">
        <f>IF(BE100="","",VLOOKUP(BE100,シフト記号表!$C$5:$W$46,21,FALSE))</f>
        <v/>
      </c>
      <c r="BF101" s="250">
        <f>IF($BI$3="計画",SUM(AA101:BB101),IF($BI$3="実績",SUM(AA101:BE101),""))</f>
        <v>0</v>
      </c>
      <c r="BG101" s="251"/>
      <c r="BH101" s="252">
        <f>IF($BI$3="計画",BF101/4,IF($BI$3="実績",(BF101/($BI$7/7)),""))</f>
        <v>0</v>
      </c>
      <c r="BI101" s="253"/>
      <c r="BJ101" s="238"/>
      <c r="BK101" s="239"/>
      <c r="BL101" s="239"/>
      <c r="BM101" s="239"/>
      <c r="BN101" s="240"/>
    </row>
    <row r="102" spans="2:66" ht="20.25" customHeight="1" x14ac:dyDescent="0.4">
      <c r="B102" s="102"/>
      <c r="C102" s="409"/>
      <c r="D102" s="414"/>
      <c r="E102" s="412"/>
      <c r="F102" s="413"/>
      <c r="G102" s="254"/>
      <c r="H102" s="255"/>
      <c r="I102" s="263">
        <f>G101</f>
        <v>0</v>
      </c>
      <c r="J102" s="255"/>
      <c r="K102" s="263">
        <f>M101</f>
        <v>0</v>
      </c>
      <c r="L102" s="255"/>
      <c r="M102" s="256"/>
      <c r="N102" s="257"/>
      <c r="O102" s="258"/>
      <c r="P102" s="259"/>
      <c r="Q102" s="259"/>
      <c r="R102" s="260"/>
      <c r="S102" s="276"/>
      <c r="T102" s="242"/>
      <c r="U102" s="277"/>
      <c r="V102" s="103" t="s">
        <v>127</v>
      </c>
      <c r="W102" s="129"/>
      <c r="X102" s="129"/>
      <c r="Y102" s="130"/>
      <c r="Z102" s="131"/>
      <c r="AA102" s="107" t="str">
        <f>IF(AA100="","",VLOOKUP(AA100,シフト記号表!$C$5:$Y$46,23,FALSE))</f>
        <v/>
      </c>
      <c r="AB102" s="108" t="str">
        <f>IF(AB100="","",VLOOKUP(AB100,シフト記号表!$C$5:$Y$46,23,FALSE))</f>
        <v/>
      </c>
      <c r="AC102" s="108" t="str">
        <f>IF(AC100="","",VLOOKUP(AC100,シフト記号表!$C$5:$Y$46,23,FALSE))</f>
        <v/>
      </c>
      <c r="AD102" s="108" t="str">
        <f>IF(AD100="","",VLOOKUP(AD100,シフト記号表!$C$5:$Y$46,23,FALSE))</f>
        <v/>
      </c>
      <c r="AE102" s="108" t="str">
        <f>IF(AE100="","",VLOOKUP(AE100,シフト記号表!$C$5:$Y$46,23,FALSE))</f>
        <v/>
      </c>
      <c r="AF102" s="108" t="str">
        <f>IF(AF100="","",VLOOKUP(AF100,シフト記号表!$C$5:$Y$46,23,FALSE))</f>
        <v/>
      </c>
      <c r="AG102" s="109" t="str">
        <f>IF(AG100="","",VLOOKUP(AG100,シフト記号表!$C$5:$Y$46,23,FALSE))</f>
        <v/>
      </c>
      <c r="AH102" s="107" t="str">
        <f>IF(AH100="","",VLOOKUP(AH100,シフト記号表!$C$5:$Y$46,23,FALSE))</f>
        <v/>
      </c>
      <c r="AI102" s="108" t="str">
        <f>IF(AI100="","",VLOOKUP(AI100,シフト記号表!$C$5:$Y$46,23,FALSE))</f>
        <v/>
      </c>
      <c r="AJ102" s="108" t="str">
        <f>IF(AJ100="","",VLOOKUP(AJ100,シフト記号表!$C$5:$Y$46,23,FALSE))</f>
        <v/>
      </c>
      <c r="AK102" s="108" t="str">
        <f>IF(AK100="","",VLOOKUP(AK100,シフト記号表!$C$5:$Y$46,23,FALSE))</f>
        <v/>
      </c>
      <c r="AL102" s="108" t="str">
        <f>IF(AL100="","",VLOOKUP(AL100,シフト記号表!$C$5:$Y$46,23,FALSE))</f>
        <v/>
      </c>
      <c r="AM102" s="108" t="str">
        <f>IF(AM100="","",VLOOKUP(AM100,シフト記号表!$C$5:$Y$46,23,FALSE))</f>
        <v/>
      </c>
      <c r="AN102" s="109" t="str">
        <f>IF(AN100="","",VLOOKUP(AN100,シフト記号表!$C$5:$Y$46,23,FALSE))</f>
        <v/>
      </c>
      <c r="AO102" s="107" t="str">
        <f>IF(AO100="","",VLOOKUP(AO100,シフト記号表!$C$5:$Y$46,23,FALSE))</f>
        <v/>
      </c>
      <c r="AP102" s="108" t="str">
        <f>IF(AP100="","",VLOOKUP(AP100,シフト記号表!$C$5:$Y$46,23,FALSE))</f>
        <v/>
      </c>
      <c r="AQ102" s="108" t="str">
        <f>IF(AQ100="","",VLOOKUP(AQ100,シフト記号表!$C$5:$Y$46,23,FALSE))</f>
        <v/>
      </c>
      <c r="AR102" s="108" t="str">
        <f>IF(AR100="","",VLOOKUP(AR100,シフト記号表!$C$5:$Y$46,23,FALSE))</f>
        <v/>
      </c>
      <c r="AS102" s="108" t="str">
        <f>IF(AS100="","",VLOOKUP(AS100,シフト記号表!$C$5:$Y$46,23,FALSE))</f>
        <v/>
      </c>
      <c r="AT102" s="108" t="str">
        <f>IF(AT100="","",VLOOKUP(AT100,シフト記号表!$C$5:$Y$46,23,FALSE))</f>
        <v/>
      </c>
      <c r="AU102" s="109" t="str">
        <f>IF(AU100="","",VLOOKUP(AU100,シフト記号表!$C$5:$Y$46,23,FALSE))</f>
        <v/>
      </c>
      <c r="AV102" s="107" t="str">
        <f>IF(AV100="","",VLOOKUP(AV100,シフト記号表!$C$5:$Y$46,23,FALSE))</f>
        <v/>
      </c>
      <c r="AW102" s="108" t="str">
        <f>IF(AW100="","",VLOOKUP(AW100,シフト記号表!$C$5:$Y$46,23,FALSE))</f>
        <v/>
      </c>
      <c r="AX102" s="108" t="str">
        <f>IF(AX100="","",VLOOKUP(AX100,シフト記号表!$C$5:$Y$46,23,FALSE))</f>
        <v/>
      </c>
      <c r="AY102" s="108" t="str">
        <f>IF(AY100="","",VLOOKUP(AY100,シフト記号表!$C$5:$Y$46,23,FALSE))</f>
        <v/>
      </c>
      <c r="AZ102" s="108" t="str">
        <f>IF(AZ100="","",VLOOKUP(AZ100,シフト記号表!$C$5:$Y$46,23,FALSE))</f>
        <v/>
      </c>
      <c r="BA102" s="108" t="str">
        <f>IF(BA100="","",VLOOKUP(BA100,シフト記号表!$C$5:$Y$46,23,FALSE))</f>
        <v/>
      </c>
      <c r="BB102" s="109" t="str">
        <f>IF(BB100="","",VLOOKUP(BB100,シフト記号表!$C$5:$Y$46,23,FALSE))</f>
        <v/>
      </c>
      <c r="BC102" s="107" t="str">
        <f>IF(BC100="","",VLOOKUP(BC100,シフト記号表!$C$5:$Y$46,23,FALSE))</f>
        <v/>
      </c>
      <c r="BD102" s="108" t="str">
        <f>IF(BD100="","",VLOOKUP(BD100,シフト記号表!$C$5:$Y$46,23,FALSE))</f>
        <v/>
      </c>
      <c r="BE102" s="108" t="str">
        <f>IF(BE100="","",VLOOKUP(BE100,シフト記号表!$C$5:$Y$46,23,FALSE))</f>
        <v/>
      </c>
      <c r="BF102" s="261">
        <f>IF($BI$3="計画",SUM(AA102:BB102),IF($BI$3="実績",SUM(AA102:BE102),""))</f>
        <v>0</v>
      </c>
      <c r="BG102" s="262"/>
      <c r="BH102" s="282">
        <f>IF($BI$3="計画",BF102/4,IF($BI$3="実績",(BF102/($BI$7/7)),""))</f>
        <v>0</v>
      </c>
      <c r="BI102" s="283"/>
      <c r="BJ102" s="241"/>
      <c r="BK102" s="242"/>
      <c r="BL102" s="242"/>
      <c r="BM102" s="242"/>
      <c r="BN102" s="243"/>
    </row>
    <row r="103" spans="2:66" ht="20.25" customHeight="1" x14ac:dyDescent="0.4">
      <c r="B103" s="111"/>
      <c r="C103" s="408"/>
      <c r="D103" s="411"/>
      <c r="E103" s="412"/>
      <c r="F103" s="413"/>
      <c r="G103" s="244"/>
      <c r="H103" s="245"/>
      <c r="I103" s="94"/>
      <c r="J103" s="90"/>
      <c r="K103" s="94"/>
      <c r="L103" s="90"/>
      <c r="M103" s="270"/>
      <c r="N103" s="271"/>
      <c r="O103" s="248"/>
      <c r="P103" s="249"/>
      <c r="Q103" s="249"/>
      <c r="R103" s="245"/>
      <c r="S103" s="272"/>
      <c r="T103" s="236"/>
      <c r="U103" s="273"/>
      <c r="V103" s="114" t="s">
        <v>18</v>
      </c>
      <c r="W103" s="122"/>
      <c r="X103" s="122"/>
      <c r="Y103" s="123"/>
      <c r="Z103" s="128"/>
      <c r="AA103" s="118"/>
      <c r="AB103" s="119"/>
      <c r="AC103" s="119"/>
      <c r="AD103" s="119"/>
      <c r="AE103" s="119"/>
      <c r="AF103" s="119"/>
      <c r="AG103" s="120"/>
      <c r="AH103" s="118"/>
      <c r="AI103" s="119"/>
      <c r="AJ103" s="119"/>
      <c r="AK103" s="119"/>
      <c r="AL103" s="119"/>
      <c r="AM103" s="119"/>
      <c r="AN103" s="120"/>
      <c r="AO103" s="118"/>
      <c r="AP103" s="119"/>
      <c r="AQ103" s="119"/>
      <c r="AR103" s="119"/>
      <c r="AS103" s="119"/>
      <c r="AT103" s="119"/>
      <c r="AU103" s="120"/>
      <c r="AV103" s="118"/>
      <c r="AW103" s="119"/>
      <c r="AX103" s="119"/>
      <c r="AY103" s="119"/>
      <c r="AZ103" s="119"/>
      <c r="BA103" s="119"/>
      <c r="BB103" s="120"/>
      <c r="BC103" s="118"/>
      <c r="BD103" s="119"/>
      <c r="BE103" s="121"/>
      <c r="BF103" s="278"/>
      <c r="BG103" s="279"/>
      <c r="BH103" s="280"/>
      <c r="BI103" s="281"/>
      <c r="BJ103" s="235"/>
      <c r="BK103" s="236"/>
      <c r="BL103" s="236"/>
      <c r="BM103" s="236"/>
      <c r="BN103" s="237"/>
    </row>
    <row r="104" spans="2:66" ht="20.25" customHeight="1" x14ac:dyDescent="0.4">
      <c r="B104" s="93">
        <f>B101+1</f>
        <v>29</v>
      </c>
      <c r="C104" s="409"/>
      <c r="D104" s="414"/>
      <c r="E104" s="412"/>
      <c r="F104" s="413"/>
      <c r="G104" s="244"/>
      <c r="H104" s="245"/>
      <c r="I104" s="94"/>
      <c r="J104" s="90"/>
      <c r="K104" s="94"/>
      <c r="L104" s="90"/>
      <c r="M104" s="246"/>
      <c r="N104" s="247"/>
      <c r="O104" s="248"/>
      <c r="P104" s="249"/>
      <c r="Q104" s="249"/>
      <c r="R104" s="245"/>
      <c r="S104" s="274"/>
      <c r="T104" s="239"/>
      <c r="U104" s="275"/>
      <c r="V104" s="95" t="s">
        <v>83</v>
      </c>
      <c r="W104" s="96"/>
      <c r="X104" s="96"/>
      <c r="Y104" s="97"/>
      <c r="Z104" s="98"/>
      <c r="AA104" s="99" t="str">
        <f>IF(AA103="","",VLOOKUP(AA103,シフト記号表!$C$5:$W$46,21,FALSE))</f>
        <v/>
      </c>
      <c r="AB104" s="100" t="str">
        <f>IF(AB103="","",VLOOKUP(AB103,シフト記号表!$C$5:$W$46,21,FALSE))</f>
        <v/>
      </c>
      <c r="AC104" s="100" t="str">
        <f>IF(AC103="","",VLOOKUP(AC103,シフト記号表!$C$5:$W$46,21,FALSE))</f>
        <v/>
      </c>
      <c r="AD104" s="100" t="str">
        <f>IF(AD103="","",VLOOKUP(AD103,シフト記号表!$C$5:$W$46,21,FALSE))</f>
        <v/>
      </c>
      <c r="AE104" s="100" t="str">
        <f>IF(AE103="","",VLOOKUP(AE103,シフト記号表!$C$5:$W$46,21,FALSE))</f>
        <v/>
      </c>
      <c r="AF104" s="100" t="str">
        <f>IF(AF103="","",VLOOKUP(AF103,シフト記号表!$C$5:$W$46,21,FALSE))</f>
        <v/>
      </c>
      <c r="AG104" s="101" t="str">
        <f>IF(AG103="","",VLOOKUP(AG103,シフト記号表!$C$5:$W$46,21,FALSE))</f>
        <v/>
      </c>
      <c r="AH104" s="99" t="str">
        <f>IF(AH103="","",VLOOKUP(AH103,シフト記号表!$C$5:$W$46,21,FALSE))</f>
        <v/>
      </c>
      <c r="AI104" s="100" t="str">
        <f>IF(AI103="","",VLOOKUP(AI103,シフト記号表!$C$5:$W$46,21,FALSE))</f>
        <v/>
      </c>
      <c r="AJ104" s="100" t="str">
        <f>IF(AJ103="","",VLOOKUP(AJ103,シフト記号表!$C$5:$W$46,21,FALSE))</f>
        <v/>
      </c>
      <c r="AK104" s="100" t="str">
        <f>IF(AK103="","",VLOOKUP(AK103,シフト記号表!$C$5:$W$46,21,FALSE))</f>
        <v/>
      </c>
      <c r="AL104" s="100" t="str">
        <f>IF(AL103="","",VLOOKUP(AL103,シフト記号表!$C$5:$W$46,21,FALSE))</f>
        <v/>
      </c>
      <c r="AM104" s="100" t="str">
        <f>IF(AM103="","",VLOOKUP(AM103,シフト記号表!$C$5:$W$46,21,FALSE))</f>
        <v/>
      </c>
      <c r="AN104" s="101" t="str">
        <f>IF(AN103="","",VLOOKUP(AN103,シフト記号表!$C$5:$W$46,21,FALSE))</f>
        <v/>
      </c>
      <c r="AO104" s="99" t="str">
        <f>IF(AO103="","",VLOOKUP(AO103,シフト記号表!$C$5:$W$46,21,FALSE))</f>
        <v/>
      </c>
      <c r="AP104" s="100" t="str">
        <f>IF(AP103="","",VLOOKUP(AP103,シフト記号表!$C$5:$W$46,21,FALSE))</f>
        <v/>
      </c>
      <c r="AQ104" s="100" t="str">
        <f>IF(AQ103="","",VLOOKUP(AQ103,シフト記号表!$C$5:$W$46,21,FALSE))</f>
        <v/>
      </c>
      <c r="AR104" s="100" t="str">
        <f>IF(AR103="","",VLOOKUP(AR103,シフト記号表!$C$5:$W$46,21,FALSE))</f>
        <v/>
      </c>
      <c r="AS104" s="100" t="str">
        <f>IF(AS103="","",VLOOKUP(AS103,シフト記号表!$C$5:$W$46,21,FALSE))</f>
        <v/>
      </c>
      <c r="AT104" s="100" t="str">
        <f>IF(AT103="","",VLOOKUP(AT103,シフト記号表!$C$5:$W$46,21,FALSE))</f>
        <v/>
      </c>
      <c r="AU104" s="101" t="str">
        <f>IF(AU103="","",VLOOKUP(AU103,シフト記号表!$C$5:$W$46,21,FALSE))</f>
        <v/>
      </c>
      <c r="AV104" s="99" t="str">
        <f>IF(AV103="","",VLOOKUP(AV103,シフト記号表!$C$5:$W$46,21,FALSE))</f>
        <v/>
      </c>
      <c r="AW104" s="100" t="str">
        <f>IF(AW103="","",VLOOKUP(AW103,シフト記号表!$C$5:$W$46,21,FALSE))</f>
        <v/>
      </c>
      <c r="AX104" s="100" t="str">
        <f>IF(AX103="","",VLOOKUP(AX103,シフト記号表!$C$5:$W$46,21,FALSE))</f>
        <v/>
      </c>
      <c r="AY104" s="100" t="str">
        <f>IF(AY103="","",VLOOKUP(AY103,シフト記号表!$C$5:$W$46,21,FALSE))</f>
        <v/>
      </c>
      <c r="AZ104" s="100" t="str">
        <f>IF(AZ103="","",VLOOKUP(AZ103,シフト記号表!$C$5:$W$46,21,FALSE))</f>
        <v/>
      </c>
      <c r="BA104" s="100" t="str">
        <f>IF(BA103="","",VLOOKUP(BA103,シフト記号表!$C$5:$W$46,21,FALSE))</f>
        <v/>
      </c>
      <c r="BB104" s="101" t="str">
        <f>IF(BB103="","",VLOOKUP(BB103,シフト記号表!$C$5:$W$46,21,FALSE))</f>
        <v/>
      </c>
      <c r="BC104" s="99" t="str">
        <f>IF(BC103="","",VLOOKUP(BC103,シフト記号表!$C$5:$W$46,21,FALSE))</f>
        <v/>
      </c>
      <c r="BD104" s="100" t="str">
        <f>IF(BD103="","",VLOOKUP(BD103,シフト記号表!$C$5:$W$46,21,FALSE))</f>
        <v/>
      </c>
      <c r="BE104" s="100" t="str">
        <f>IF(BE103="","",VLOOKUP(BE103,シフト記号表!$C$5:$W$46,21,FALSE))</f>
        <v/>
      </c>
      <c r="BF104" s="250">
        <f>IF($BI$3="計画",SUM(AA104:BB104),IF($BI$3="実績",SUM(AA104:BE104),""))</f>
        <v>0</v>
      </c>
      <c r="BG104" s="251"/>
      <c r="BH104" s="252">
        <f>IF($BI$3="計画",BF104/4,IF($BI$3="実績",(BF104/($BI$7/7)),""))</f>
        <v>0</v>
      </c>
      <c r="BI104" s="253"/>
      <c r="BJ104" s="238"/>
      <c r="BK104" s="239"/>
      <c r="BL104" s="239"/>
      <c r="BM104" s="239"/>
      <c r="BN104" s="240"/>
    </row>
    <row r="105" spans="2:66" ht="20.25" customHeight="1" x14ac:dyDescent="0.4">
      <c r="B105" s="102"/>
      <c r="C105" s="409"/>
      <c r="D105" s="414"/>
      <c r="E105" s="412"/>
      <c r="F105" s="413"/>
      <c r="G105" s="254"/>
      <c r="H105" s="255"/>
      <c r="I105" s="263">
        <f>G104</f>
        <v>0</v>
      </c>
      <c r="J105" s="255"/>
      <c r="K105" s="263">
        <f>M104</f>
        <v>0</v>
      </c>
      <c r="L105" s="255"/>
      <c r="M105" s="256"/>
      <c r="N105" s="257"/>
      <c r="O105" s="258"/>
      <c r="P105" s="259"/>
      <c r="Q105" s="259"/>
      <c r="R105" s="260"/>
      <c r="S105" s="276"/>
      <c r="T105" s="242"/>
      <c r="U105" s="277"/>
      <c r="V105" s="103" t="s">
        <v>127</v>
      </c>
      <c r="W105" s="129"/>
      <c r="X105" s="129"/>
      <c r="Y105" s="130"/>
      <c r="Z105" s="131"/>
      <c r="AA105" s="107" t="str">
        <f>IF(AA103="","",VLOOKUP(AA103,シフト記号表!$C$5:$Y$46,23,FALSE))</f>
        <v/>
      </c>
      <c r="AB105" s="108" t="str">
        <f>IF(AB103="","",VLOOKUP(AB103,シフト記号表!$C$5:$Y$46,23,FALSE))</f>
        <v/>
      </c>
      <c r="AC105" s="108" t="str">
        <f>IF(AC103="","",VLOOKUP(AC103,シフト記号表!$C$5:$Y$46,23,FALSE))</f>
        <v/>
      </c>
      <c r="AD105" s="108" t="str">
        <f>IF(AD103="","",VLOOKUP(AD103,シフト記号表!$C$5:$Y$46,23,FALSE))</f>
        <v/>
      </c>
      <c r="AE105" s="108" t="str">
        <f>IF(AE103="","",VLOOKUP(AE103,シフト記号表!$C$5:$Y$46,23,FALSE))</f>
        <v/>
      </c>
      <c r="AF105" s="108" t="str">
        <f>IF(AF103="","",VLOOKUP(AF103,シフト記号表!$C$5:$Y$46,23,FALSE))</f>
        <v/>
      </c>
      <c r="AG105" s="109" t="str">
        <f>IF(AG103="","",VLOOKUP(AG103,シフト記号表!$C$5:$Y$46,23,FALSE))</f>
        <v/>
      </c>
      <c r="AH105" s="107" t="str">
        <f>IF(AH103="","",VLOOKUP(AH103,シフト記号表!$C$5:$Y$46,23,FALSE))</f>
        <v/>
      </c>
      <c r="AI105" s="108" t="str">
        <f>IF(AI103="","",VLOOKUP(AI103,シフト記号表!$C$5:$Y$46,23,FALSE))</f>
        <v/>
      </c>
      <c r="AJ105" s="108" t="str">
        <f>IF(AJ103="","",VLOOKUP(AJ103,シフト記号表!$C$5:$Y$46,23,FALSE))</f>
        <v/>
      </c>
      <c r="AK105" s="108" t="str">
        <f>IF(AK103="","",VLOOKUP(AK103,シフト記号表!$C$5:$Y$46,23,FALSE))</f>
        <v/>
      </c>
      <c r="AL105" s="108" t="str">
        <f>IF(AL103="","",VLOOKUP(AL103,シフト記号表!$C$5:$Y$46,23,FALSE))</f>
        <v/>
      </c>
      <c r="AM105" s="108" t="str">
        <f>IF(AM103="","",VLOOKUP(AM103,シフト記号表!$C$5:$Y$46,23,FALSE))</f>
        <v/>
      </c>
      <c r="AN105" s="109" t="str">
        <f>IF(AN103="","",VLOOKUP(AN103,シフト記号表!$C$5:$Y$46,23,FALSE))</f>
        <v/>
      </c>
      <c r="AO105" s="107" t="str">
        <f>IF(AO103="","",VLOOKUP(AO103,シフト記号表!$C$5:$Y$46,23,FALSE))</f>
        <v/>
      </c>
      <c r="AP105" s="108" t="str">
        <f>IF(AP103="","",VLOOKUP(AP103,シフト記号表!$C$5:$Y$46,23,FALSE))</f>
        <v/>
      </c>
      <c r="AQ105" s="108" t="str">
        <f>IF(AQ103="","",VLOOKUP(AQ103,シフト記号表!$C$5:$Y$46,23,FALSE))</f>
        <v/>
      </c>
      <c r="AR105" s="108" t="str">
        <f>IF(AR103="","",VLOOKUP(AR103,シフト記号表!$C$5:$Y$46,23,FALSE))</f>
        <v/>
      </c>
      <c r="AS105" s="108" t="str">
        <f>IF(AS103="","",VLOOKUP(AS103,シフト記号表!$C$5:$Y$46,23,FALSE))</f>
        <v/>
      </c>
      <c r="AT105" s="108" t="str">
        <f>IF(AT103="","",VLOOKUP(AT103,シフト記号表!$C$5:$Y$46,23,FALSE))</f>
        <v/>
      </c>
      <c r="AU105" s="109" t="str">
        <f>IF(AU103="","",VLOOKUP(AU103,シフト記号表!$C$5:$Y$46,23,FALSE))</f>
        <v/>
      </c>
      <c r="AV105" s="107" t="str">
        <f>IF(AV103="","",VLOOKUP(AV103,シフト記号表!$C$5:$Y$46,23,FALSE))</f>
        <v/>
      </c>
      <c r="AW105" s="108" t="str">
        <f>IF(AW103="","",VLOOKUP(AW103,シフト記号表!$C$5:$Y$46,23,FALSE))</f>
        <v/>
      </c>
      <c r="AX105" s="108" t="str">
        <f>IF(AX103="","",VLOOKUP(AX103,シフト記号表!$C$5:$Y$46,23,FALSE))</f>
        <v/>
      </c>
      <c r="AY105" s="108" t="str">
        <f>IF(AY103="","",VLOOKUP(AY103,シフト記号表!$C$5:$Y$46,23,FALSE))</f>
        <v/>
      </c>
      <c r="AZ105" s="108" t="str">
        <f>IF(AZ103="","",VLOOKUP(AZ103,シフト記号表!$C$5:$Y$46,23,FALSE))</f>
        <v/>
      </c>
      <c r="BA105" s="108" t="str">
        <f>IF(BA103="","",VLOOKUP(BA103,シフト記号表!$C$5:$Y$46,23,FALSE))</f>
        <v/>
      </c>
      <c r="BB105" s="109" t="str">
        <f>IF(BB103="","",VLOOKUP(BB103,シフト記号表!$C$5:$Y$46,23,FALSE))</f>
        <v/>
      </c>
      <c r="BC105" s="107" t="str">
        <f>IF(BC103="","",VLOOKUP(BC103,シフト記号表!$C$5:$Y$46,23,FALSE))</f>
        <v/>
      </c>
      <c r="BD105" s="108" t="str">
        <f>IF(BD103="","",VLOOKUP(BD103,シフト記号表!$C$5:$Y$46,23,FALSE))</f>
        <v/>
      </c>
      <c r="BE105" s="108" t="str">
        <f>IF(BE103="","",VLOOKUP(BE103,シフト記号表!$C$5:$Y$46,23,FALSE))</f>
        <v/>
      </c>
      <c r="BF105" s="261">
        <f>IF($BI$3="計画",SUM(AA105:BB105),IF($BI$3="実績",SUM(AA105:BE105),""))</f>
        <v>0</v>
      </c>
      <c r="BG105" s="262"/>
      <c r="BH105" s="282">
        <f>IF($BI$3="計画",BF105/4,IF($BI$3="実績",(BF105/($BI$7/7)),""))</f>
        <v>0</v>
      </c>
      <c r="BI105" s="283"/>
      <c r="BJ105" s="241"/>
      <c r="BK105" s="242"/>
      <c r="BL105" s="242"/>
      <c r="BM105" s="242"/>
      <c r="BN105" s="243"/>
    </row>
    <row r="106" spans="2:66" ht="20.25" customHeight="1" x14ac:dyDescent="0.4">
      <c r="B106" s="111"/>
      <c r="C106" s="408"/>
      <c r="D106" s="411"/>
      <c r="E106" s="412"/>
      <c r="F106" s="413"/>
      <c r="G106" s="244"/>
      <c r="H106" s="245"/>
      <c r="I106" s="94"/>
      <c r="J106" s="90"/>
      <c r="K106" s="94"/>
      <c r="L106" s="90"/>
      <c r="M106" s="270"/>
      <c r="N106" s="271"/>
      <c r="O106" s="248"/>
      <c r="P106" s="249"/>
      <c r="Q106" s="249"/>
      <c r="R106" s="245"/>
      <c r="S106" s="272"/>
      <c r="T106" s="236"/>
      <c r="U106" s="273"/>
      <c r="V106" s="114" t="s">
        <v>18</v>
      </c>
      <c r="W106" s="122"/>
      <c r="X106" s="122"/>
      <c r="Y106" s="123"/>
      <c r="Z106" s="128"/>
      <c r="AA106" s="118"/>
      <c r="AB106" s="119"/>
      <c r="AC106" s="119"/>
      <c r="AD106" s="119"/>
      <c r="AE106" s="119"/>
      <c r="AF106" s="119"/>
      <c r="AG106" s="120"/>
      <c r="AH106" s="118"/>
      <c r="AI106" s="119"/>
      <c r="AJ106" s="119"/>
      <c r="AK106" s="119"/>
      <c r="AL106" s="119"/>
      <c r="AM106" s="119"/>
      <c r="AN106" s="120"/>
      <c r="AO106" s="118"/>
      <c r="AP106" s="119"/>
      <c r="AQ106" s="119"/>
      <c r="AR106" s="119"/>
      <c r="AS106" s="119"/>
      <c r="AT106" s="119"/>
      <c r="AU106" s="120"/>
      <c r="AV106" s="118"/>
      <c r="AW106" s="119"/>
      <c r="AX106" s="119"/>
      <c r="AY106" s="119"/>
      <c r="AZ106" s="119"/>
      <c r="BA106" s="119"/>
      <c r="BB106" s="120"/>
      <c r="BC106" s="118"/>
      <c r="BD106" s="119"/>
      <c r="BE106" s="121"/>
      <c r="BF106" s="278"/>
      <c r="BG106" s="279"/>
      <c r="BH106" s="280"/>
      <c r="BI106" s="281"/>
      <c r="BJ106" s="235"/>
      <c r="BK106" s="236"/>
      <c r="BL106" s="236"/>
      <c r="BM106" s="236"/>
      <c r="BN106" s="237"/>
    </row>
    <row r="107" spans="2:66" ht="20.25" customHeight="1" x14ac:dyDescent="0.4">
      <c r="B107" s="93">
        <f>B104+1</f>
        <v>30</v>
      </c>
      <c r="C107" s="409"/>
      <c r="D107" s="414"/>
      <c r="E107" s="412"/>
      <c r="F107" s="413"/>
      <c r="G107" s="244"/>
      <c r="H107" s="245"/>
      <c r="I107" s="94"/>
      <c r="J107" s="90"/>
      <c r="K107" s="94"/>
      <c r="L107" s="90"/>
      <c r="M107" s="246"/>
      <c r="N107" s="247"/>
      <c r="O107" s="248"/>
      <c r="P107" s="249"/>
      <c r="Q107" s="249"/>
      <c r="R107" s="245"/>
      <c r="S107" s="274"/>
      <c r="T107" s="239"/>
      <c r="U107" s="275"/>
      <c r="V107" s="95" t="s">
        <v>83</v>
      </c>
      <c r="W107" s="96"/>
      <c r="X107" s="96"/>
      <c r="Y107" s="97"/>
      <c r="Z107" s="98"/>
      <c r="AA107" s="99" t="str">
        <f>IF(AA106="","",VLOOKUP(AA106,シフト記号表!$C$5:$W$46,21,FALSE))</f>
        <v/>
      </c>
      <c r="AB107" s="100" t="str">
        <f>IF(AB106="","",VLOOKUP(AB106,シフト記号表!$C$5:$W$46,21,FALSE))</f>
        <v/>
      </c>
      <c r="AC107" s="100" t="str">
        <f>IF(AC106="","",VLOOKUP(AC106,シフト記号表!$C$5:$W$46,21,FALSE))</f>
        <v/>
      </c>
      <c r="AD107" s="100" t="str">
        <f>IF(AD106="","",VLOOKUP(AD106,シフト記号表!$C$5:$W$46,21,FALSE))</f>
        <v/>
      </c>
      <c r="AE107" s="100" t="str">
        <f>IF(AE106="","",VLOOKUP(AE106,シフト記号表!$C$5:$W$46,21,FALSE))</f>
        <v/>
      </c>
      <c r="AF107" s="100" t="str">
        <f>IF(AF106="","",VLOOKUP(AF106,シフト記号表!$C$5:$W$46,21,FALSE))</f>
        <v/>
      </c>
      <c r="AG107" s="101" t="str">
        <f>IF(AG106="","",VLOOKUP(AG106,シフト記号表!$C$5:$W$46,21,FALSE))</f>
        <v/>
      </c>
      <c r="AH107" s="99" t="str">
        <f>IF(AH106="","",VLOOKUP(AH106,シフト記号表!$C$5:$W$46,21,FALSE))</f>
        <v/>
      </c>
      <c r="AI107" s="100" t="str">
        <f>IF(AI106="","",VLOOKUP(AI106,シフト記号表!$C$5:$W$46,21,FALSE))</f>
        <v/>
      </c>
      <c r="AJ107" s="100" t="str">
        <f>IF(AJ106="","",VLOOKUP(AJ106,シフト記号表!$C$5:$W$46,21,FALSE))</f>
        <v/>
      </c>
      <c r="AK107" s="100" t="str">
        <f>IF(AK106="","",VLOOKUP(AK106,シフト記号表!$C$5:$W$46,21,FALSE))</f>
        <v/>
      </c>
      <c r="AL107" s="100" t="str">
        <f>IF(AL106="","",VLOOKUP(AL106,シフト記号表!$C$5:$W$46,21,FALSE))</f>
        <v/>
      </c>
      <c r="AM107" s="100" t="str">
        <f>IF(AM106="","",VLOOKUP(AM106,シフト記号表!$C$5:$W$46,21,FALSE))</f>
        <v/>
      </c>
      <c r="AN107" s="101" t="str">
        <f>IF(AN106="","",VLOOKUP(AN106,シフト記号表!$C$5:$W$46,21,FALSE))</f>
        <v/>
      </c>
      <c r="AO107" s="99" t="str">
        <f>IF(AO106="","",VLOOKUP(AO106,シフト記号表!$C$5:$W$46,21,FALSE))</f>
        <v/>
      </c>
      <c r="AP107" s="100" t="str">
        <f>IF(AP106="","",VLOOKUP(AP106,シフト記号表!$C$5:$W$46,21,FALSE))</f>
        <v/>
      </c>
      <c r="AQ107" s="100" t="str">
        <f>IF(AQ106="","",VLOOKUP(AQ106,シフト記号表!$C$5:$W$46,21,FALSE))</f>
        <v/>
      </c>
      <c r="AR107" s="100" t="str">
        <f>IF(AR106="","",VLOOKUP(AR106,シフト記号表!$C$5:$W$46,21,FALSE))</f>
        <v/>
      </c>
      <c r="AS107" s="100" t="str">
        <f>IF(AS106="","",VLOOKUP(AS106,シフト記号表!$C$5:$W$46,21,FALSE))</f>
        <v/>
      </c>
      <c r="AT107" s="100" t="str">
        <f>IF(AT106="","",VLOOKUP(AT106,シフト記号表!$C$5:$W$46,21,FALSE))</f>
        <v/>
      </c>
      <c r="AU107" s="101" t="str">
        <f>IF(AU106="","",VLOOKUP(AU106,シフト記号表!$C$5:$W$46,21,FALSE))</f>
        <v/>
      </c>
      <c r="AV107" s="99" t="str">
        <f>IF(AV106="","",VLOOKUP(AV106,シフト記号表!$C$5:$W$46,21,FALSE))</f>
        <v/>
      </c>
      <c r="AW107" s="100" t="str">
        <f>IF(AW106="","",VLOOKUP(AW106,シフト記号表!$C$5:$W$46,21,FALSE))</f>
        <v/>
      </c>
      <c r="AX107" s="100" t="str">
        <f>IF(AX106="","",VLOOKUP(AX106,シフト記号表!$C$5:$W$46,21,FALSE))</f>
        <v/>
      </c>
      <c r="AY107" s="100" t="str">
        <f>IF(AY106="","",VLOOKUP(AY106,シフト記号表!$C$5:$W$46,21,FALSE))</f>
        <v/>
      </c>
      <c r="AZ107" s="100" t="str">
        <f>IF(AZ106="","",VLOOKUP(AZ106,シフト記号表!$C$5:$W$46,21,FALSE))</f>
        <v/>
      </c>
      <c r="BA107" s="100" t="str">
        <f>IF(BA106="","",VLOOKUP(BA106,シフト記号表!$C$5:$W$46,21,FALSE))</f>
        <v/>
      </c>
      <c r="BB107" s="101" t="str">
        <f>IF(BB106="","",VLOOKUP(BB106,シフト記号表!$C$5:$W$46,21,FALSE))</f>
        <v/>
      </c>
      <c r="BC107" s="99" t="str">
        <f>IF(BC106="","",VLOOKUP(BC106,シフト記号表!$C$5:$W$46,21,FALSE))</f>
        <v/>
      </c>
      <c r="BD107" s="100" t="str">
        <f>IF(BD106="","",VLOOKUP(BD106,シフト記号表!$C$5:$W$46,21,FALSE))</f>
        <v/>
      </c>
      <c r="BE107" s="100" t="str">
        <f>IF(BE106="","",VLOOKUP(BE106,シフト記号表!$C$5:$W$46,21,FALSE))</f>
        <v/>
      </c>
      <c r="BF107" s="250">
        <f>IF($BI$3="計画",SUM(AA107:BB107),IF($BI$3="実績",SUM(AA107:BE107),""))</f>
        <v>0</v>
      </c>
      <c r="BG107" s="251"/>
      <c r="BH107" s="252">
        <f>IF($BI$3="計画",BF107/4,IF($BI$3="実績",(BF107/($BI$7/7)),""))</f>
        <v>0</v>
      </c>
      <c r="BI107" s="253"/>
      <c r="BJ107" s="238"/>
      <c r="BK107" s="239"/>
      <c r="BL107" s="239"/>
      <c r="BM107" s="239"/>
      <c r="BN107" s="240"/>
    </row>
    <row r="108" spans="2:66" ht="20.25" customHeight="1" x14ac:dyDescent="0.4">
      <c r="B108" s="102"/>
      <c r="C108" s="409"/>
      <c r="D108" s="414"/>
      <c r="E108" s="412"/>
      <c r="F108" s="413"/>
      <c r="G108" s="254"/>
      <c r="H108" s="255"/>
      <c r="I108" s="263">
        <f>G107</f>
        <v>0</v>
      </c>
      <c r="J108" s="255"/>
      <c r="K108" s="263">
        <f>M107</f>
        <v>0</v>
      </c>
      <c r="L108" s="255"/>
      <c r="M108" s="256"/>
      <c r="N108" s="257"/>
      <c r="O108" s="258"/>
      <c r="P108" s="259"/>
      <c r="Q108" s="259"/>
      <c r="R108" s="260"/>
      <c r="S108" s="276"/>
      <c r="T108" s="242"/>
      <c r="U108" s="277"/>
      <c r="V108" s="103" t="s">
        <v>127</v>
      </c>
      <c r="W108" s="129"/>
      <c r="X108" s="129"/>
      <c r="Y108" s="130"/>
      <c r="Z108" s="131"/>
      <c r="AA108" s="107" t="str">
        <f>IF(AA106="","",VLOOKUP(AA106,シフト記号表!$C$5:$Y$46,23,FALSE))</f>
        <v/>
      </c>
      <c r="AB108" s="108" t="str">
        <f>IF(AB106="","",VLOOKUP(AB106,シフト記号表!$C$5:$Y$46,23,FALSE))</f>
        <v/>
      </c>
      <c r="AC108" s="108" t="str">
        <f>IF(AC106="","",VLOOKUP(AC106,シフト記号表!$C$5:$Y$46,23,FALSE))</f>
        <v/>
      </c>
      <c r="AD108" s="108" t="str">
        <f>IF(AD106="","",VLOOKUP(AD106,シフト記号表!$C$5:$Y$46,23,FALSE))</f>
        <v/>
      </c>
      <c r="AE108" s="108" t="str">
        <f>IF(AE106="","",VLOOKUP(AE106,シフト記号表!$C$5:$Y$46,23,FALSE))</f>
        <v/>
      </c>
      <c r="AF108" s="108" t="str">
        <f>IF(AF106="","",VLOOKUP(AF106,シフト記号表!$C$5:$Y$46,23,FALSE))</f>
        <v/>
      </c>
      <c r="AG108" s="109" t="str">
        <f>IF(AG106="","",VLOOKUP(AG106,シフト記号表!$C$5:$Y$46,23,FALSE))</f>
        <v/>
      </c>
      <c r="AH108" s="107" t="str">
        <f>IF(AH106="","",VLOOKUP(AH106,シフト記号表!$C$5:$Y$46,23,FALSE))</f>
        <v/>
      </c>
      <c r="AI108" s="108" t="str">
        <f>IF(AI106="","",VLOOKUP(AI106,シフト記号表!$C$5:$Y$46,23,FALSE))</f>
        <v/>
      </c>
      <c r="AJ108" s="108" t="str">
        <f>IF(AJ106="","",VLOOKUP(AJ106,シフト記号表!$C$5:$Y$46,23,FALSE))</f>
        <v/>
      </c>
      <c r="AK108" s="108" t="str">
        <f>IF(AK106="","",VLOOKUP(AK106,シフト記号表!$C$5:$Y$46,23,FALSE))</f>
        <v/>
      </c>
      <c r="AL108" s="108" t="str">
        <f>IF(AL106="","",VLOOKUP(AL106,シフト記号表!$C$5:$Y$46,23,FALSE))</f>
        <v/>
      </c>
      <c r="AM108" s="108" t="str">
        <f>IF(AM106="","",VLOOKUP(AM106,シフト記号表!$C$5:$Y$46,23,FALSE))</f>
        <v/>
      </c>
      <c r="AN108" s="109" t="str">
        <f>IF(AN106="","",VLOOKUP(AN106,シフト記号表!$C$5:$Y$46,23,FALSE))</f>
        <v/>
      </c>
      <c r="AO108" s="107" t="str">
        <f>IF(AO106="","",VLOOKUP(AO106,シフト記号表!$C$5:$Y$46,23,FALSE))</f>
        <v/>
      </c>
      <c r="AP108" s="108" t="str">
        <f>IF(AP106="","",VLOOKUP(AP106,シフト記号表!$C$5:$Y$46,23,FALSE))</f>
        <v/>
      </c>
      <c r="AQ108" s="108" t="str">
        <f>IF(AQ106="","",VLOOKUP(AQ106,シフト記号表!$C$5:$Y$46,23,FALSE))</f>
        <v/>
      </c>
      <c r="AR108" s="108" t="str">
        <f>IF(AR106="","",VLOOKUP(AR106,シフト記号表!$C$5:$Y$46,23,FALSE))</f>
        <v/>
      </c>
      <c r="AS108" s="108" t="str">
        <f>IF(AS106="","",VLOOKUP(AS106,シフト記号表!$C$5:$Y$46,23,FALSE))</f>
        <v/>
      </c>
      <c r="AT108" s="108" t="str">
        <f>IF(AT106="","",VLOOKUP(AT106,シフト記号表!$C$5:$Y$46,23,FALSE))</f>
        <v/>
      </c>
      <c r="AU108" s="109" t="str">
        <f>IF(AU106="","",VLOOKUP(AU106,シフト記号表!$C$5:$Y$46,23,FALSE))</f>
        <v/>
      </c>
      <c r="AV108" s="107" t="str">
        <f>IF(AV106="","",VLOOKUP(AV106,シフト記号表!$C$5:$Y$46,23,FALSE))</f>
        <v/>
      </c>
      <c r="AW108" s="108" t="str">
        <f>IF(AW106="","",VLOOKUP(AW106,シフト記号表!$C$5:$Y$46,23,FALSE))</f>
        <v/>
      </c>
      <c r="AX108" s="108" t="str">
        <f>IF(AX106="","",VLOOKUP(AX106,シフト記号表!$C$5:$Y$46,23,FALSE))</f>
        <v/>
      </c>
      <c r="AY108" s="108" t="str">
        <f>IF(AY106="","",VLOOKUP(AY106,シフト記号表!$C$5:$Y$46,23,FALSE))</f>
        <v/>
      </c>
      <c r="AZ108" s="108" t="str">
        <f>IF(AZ106="","",VLOOKUP(AZ106,シフト記号表!$C$5:$Y$46,23,FALSE))</f>
        <v/>
      </c>
      <c r="BA108" s="108" t="str">
        <f>IF(BA106="","",VLOOKUP(BA106,シフト記号表!$C$5:$Y$46,23,FALSE))</f>
        <v/>
      </c>
      <c r="BB108" s="109" t="str">
        <f>IF(BB106="","",VLOOKUP(BB106,シフト記号表!$C$5:$Y$46,23,FALSE))</f>
        <v/>
      </c>
      <c r="BC108" s="107" t="str">
        <f>IF(BC106="","",VLOOKUP(BC106,シフト記号表!$C$5:$Y$46,23,FALSE))</f>
        <v/>
      </c>
      <c r="BD108" s="108" t="str">
        <f>IF(BD106="","",VLOOKUP(BD106,シフト記号表!$C$5:$Y$46,23,FALSE))</f>
        <v/>
      </c>
      <c r="BE108" s="108" t="str">
        <f>IF(BE106="","",VLOOKUP(BE106,シフト記号表!$C$5:$Y$46,23,FALSE))</f>
        <v/>
      </c>
      <c r="BF108" s="261">
        <f>IF($BI$3="計画",SUM(AA108:BB108),IF($BI$3="実績",SUM(AA108:BE108),""))</f>
        <v>0</v>
      </c>
      <c r="BG108" s="262"/>
      <c r="BH108" s="282">
        <f>IF($BI$3="計画",BF108/4,IF($BI$3="実績",(BF108/($BI$7/7)),""))</f>
        <v>0</v>
      </c>
      <c r="BI108" s="283"/>
      <c r="BJ108" s="241"/>
      <c r="BK108" s="242"/>
      <c r="BL108" s="242"/>
      <c r="BM108" s="242"/>
      <c r="BN108" s="243"/>
    </row>
    <row r="109" spans="2:66" ht="20.25" customHeight="1" x14ac:dyDescent="0.4">
      <c r="B109" s="111"/>
      <c r="C109" s="408"/>
      <c r="D109" s="411"/>
      <c r="E109" s="412"/>
      <c r="F109" s="413"/>
      <c r="G109" s="244"/>
      <c r="H109" s="245"/>
      <c r="I109" s="94"/>
      <c r="J109" s="90"/>
      <c r="K109" s="94"/>
      <c r="L109" s="90"/>
      <c r="M109" s="270"/>
      <c r="N109" s="271"/>
      <c r="O109" s="248"/>
      <c r="P109" s="249"/>
      <c r="Q109" s="249"/>
      <c r="R109" s="245"/>
      <c r="S109" s="272"/>
      <c r="T109" s="236"/>
      <c r="U109" s="273"/>
      <c r="V109" s="114" t="s">
        <v>18</v>
      </c>
      <c r="W109" s="122"/>
      <c r="X109" s="122"/>
      <c r="Y109" s="123"/>
      <c r="Z109" s="128"/>
      <c r="AA109" s="118"/>
      <c r="AB109" s="119"/>
      <c r="AC109" s="119"/>
      <c r="AD109" s="119"/>
      <c r="AE109" s="119"/>
      <c r="AF109" s="119"/>
      <c r="AG109" s="120"/>
      <c r="AH109" s="118"/>
      <c r="AI109" s="119"/>
      <c r="AJ109" s="119"/>
      <c r="AK109" s="119"/>
      <c r="AL109" s="119"/>
      <c r="AM109" s="119"/>
      <c r="AN109" s="120"/>
      <c r="AO109" s="118"/>
      <c r="AP109" s="119"/>
      <c r="AQ109" s="119"/>
      <c r="AR109" s="119"/>
      <c r="AS109" s="119"/>
      <c r="AT109" s="119"/>
      <c r="AU109" s="120"/>
      <c r="AV109" s="118"/>
      <c r="AW109" s="119"/>
      <c r="AX109" s="119"/>
      <c r="AY109" s="119"/>
      <c r="AZ109" s="119"/>
      <c r="BA109" s="119"/>
      <c r="BB109" s="120"/>
      <c r="BC109" s="118"/>
      <c r="BD109" s="119"/>
      <c r="BE109" s="121"/>
      <c r="BF109" s="278"/>
      <c r="BG109" s="279"/>
      <c r="BH109" s="280"/>
      <c r="BI109" s="281"/>
      <c r="BJ109" s="235"/>
      <c r="BK109" s="236"/>
      <c r="BL109" s="236"/>
      <c r="BM109" s="236"/>
      <c r="BN109" s="237"/>
    </row>
    <row r="110" spans="2:66" ht="20.25" customHeight="1" x14ac:dyDescent="0.4">
      <c r="B110" s="93">
        <f>B107+1</f>
        <v>31</v>
      </c>
      <c r="C110" s="409"/>
      <c r="D110" s="414"/>
      <c r="E110" s="412"/>
      <c r="F110" s="413"/>
      <c r="G110" s="244"/>
      <c r="H110" s="245"/>
      <c r="I110" s="94"/>
      <c r="J110" s="90"/>
      <c r="K110" s="94"/>
      <c r="L110" s="90"/>
      <c r="M110" s="246"/>
      <c r="N110" s="247"/>
      <c r="O110" s="248"/>
      <c r="P110" s="249"/>
      <c r="Q110" s="249"/>
      <c r="R110" s="245"/>
      <c r="S110" s="274"/>
      <c r="T110" s="239"/>
      <c r="U110" s="275"/>
      <c r="V110" s="95" t="s">
        <v>83</v>
      </c>
      <c r="W110" s="96"/>
      <c r="X110" s="96"/>
      <c r="Y110" s="97"/>
      <c r="Z110" s="98"/>
      <c r="AA110" s="99" t="str">
        <f>IF(AA109="","",VLOOKUP(AA109,シフト記号表!$C$5:$W$46,21,FALSE))</f>
        <v/>
      </c>
      <c r="AB110" s="100" t="str">
        <f>IF(AB109="","",VLOOKUP(AB109,シフト記号表!$C$5:$W$46,21,FALSE))</f>
        <v/>
      </c>
      <c r="AC110" s="100" t="str">
        <f>IF(AC109="","",VLOOKUP(AC109,シフト記号表!$C$5:$W$46,21,FALSE))</f>
        <v/>
      </c>
      <c r="AD110" s="100" t="str">
        <f>IF(AD109="","",VLOOKUP(AD109,シフト記号表!$C$5:$W$46,21,FALSE))</f>
        <v/>
      </c>
      <c r="AE110" s="100" t="str">
        <f>IF(AE109="","",VLOOKUP(AE109,シフト記号表!$C$5:$W$46,21,FALSE))</f>
        <v/>
      </c>
      <c r="AF110" s="100" t="str">
        <f>IF(AF109="","",VLOOKUP(AF109,シフト記号表!$C$5:$W$46,21,FALSE))</f>
        <v/>
      </c>
      <c r="AG110" s="101" t="str">
        <f>IF(AG109="","",VLOOKUP(AG109,シフト記号表!$C$5:$W$46,21,FALSE))</f>
        <v/>
      </c>
      <c r="AH110" s="99" t="str">
        <f>IF(AH109="","",VLOOKUP(AH109,シフト記号表!$C$5:$W$46,21,FALSE))</f>
        <v/>
      </c>
      <c r="AI110" s="100" t="str">
        <f>IF(AI109="","",VLOOKUP(AI109,シフト記号表!$C$5:$W$46,21,FALSE))</f>
        <v/>
      </c>
      <c r="AJ110" s="100" t="str">
        <f>IF(AJ109="","",VLOOKUP(AJ109,シフト記号表!$C$5:$W$46,21,FALSE))</f>
        <v/>
      </c>
      <c r="AK110" s="100" t="str">
        <f>IF(AK109="","",VLOOKUP(AK109,シフト記号表!$C$5:$W$46,21,FALSE))</f>
        <v/>
      </c>
      <c r="AL110" s="100" t="str">
        <f>IF(AL109="","",VLOOKUP(AL109,シフト記号表!$C$5:$W$46,21,FALSE))</f>
        <v/>
      </c>
      <c r="AM110" s="100" t="str">
        <f>IF(AM109="","",VLOOKUP(AM109,シフト記号表!$C$5:$W$46,21,FALSE))</f>
        <v/>
      </c>
      <c r="AN110" s="101" t="str">
        <f>IF(AN109="","",VLOOKUP(AN109,シフト記号表!$C$5:$W$46,21,FALSE))</f>
        <v/>
      </c>
      <c r="AO110" s="99" t="str">
        <f>IF(AO109="","",VLOOKUP(AO109,シフト記号表!$C$5:$W$46,21,FALSE))</f>
        <v/>
      </c>
      <c r="AP110" s="100" t="str">
        <f>IF(AP109="","",VLOOKUP(AP109,シフト記号表!$C$5:$W$46,21,FALSE))</f>
        <v/>
      </c>
      <c r="AQ110" s="100" t="str">
        <f>IF(AQ109="","",VLOOKUP(AQ109,シフト記号表!$C$5:$W$46,21,FALSE))</f>
        <v/>
      </c>
      <c r="AR110" s="100" t="str">
        <f>IF(AR109="","",VLOOKUP(AR109,シフト記号表!$C$5:$W$46,21,FALSE))</f>
        <v/>
      </c>
      <c r="AS110" s="100" t="str">
        <f>IF(AS109="","",VLOOKUP(AS109,シフト記号表!$C$5:$W$46,21,FALSE))</f>
        <v/>
      </c>
      <c r="AT110" s="100" t="str">
        <f>IF(AT109="","",VLOOKUP(AT109,シフト記号表!$C$5:$W$46,21,FALSE))</f>
        <v/>
      </c>
      <c r="AU110" s="101" t="str">
        <f>IF(AU109="","",VLOOKUP(AU109,シフト記号表!$C$5:$W$46,21,FALSE))</f>
        <v/>
      </c>
      <c r="AV110" s="99" t="str">
        <f>IF(AV109="","",VLOOKUP(AV109,シフト記号表!$C$5:$W$46,21,FALSE))</f>
        <v/>
      </c>
      <c r="AW110" s="100" t="str">
        <f>IF(AW109="","",VLOOKUP(AW109,シフト記号表!$C$5:$W$46,21,FALSE))</f>
        <v/>
      </c>
      <c r="AX110" s="100" t="str">
        <f>IF(AX109="","",VLOOKUP(AX109,シフト記号表!$C$5:$W$46,21,FALSE))</f>
        <v/>
      </c>
      <c r="AY110" s="100" t="str">
        <f>IF(AY109="","",VLOOKUP(AY109,シフト記号表!$C$5:$W$46,21,FALSE))</f>
        <v/>
      </c>
      <c r="AZ110" s="100" t="str">
        <f>IF(AZ109="","",VLOOKUP(AZ109,シフト記号表!$C$5:$W$46,21,FALSE))</f>
        <v/>
      </c>
      <c r="BA110" s="100" t="str">
        <f>IF(BA109="","",VLOOKUP(BA109,シフト記号表!$C$5:$W$46,21,FALSE))</f>
        <v/>
      </c>
      <c r="BB110" s="101" t="str">
        <f>IF(BB109="","",VLOOKUP(BB109,シフト記号表!$C$5:$W$46,21,FALSE))</f>
        <v/>
      </c>
      <c r="BC110" s="99" t="str">
        <f>IF(BC109="","",VLOOKUP(BC109,シフト記号表!$C$5:$W$46,21,FALSE))</f>
        <v/>
      </c>
      <c r="BD110" s="100" t="str">
        <f>IF(BD109="","",VLOOKUP(BD109,シフト記号表!$C$5:$W$46,21,FALSE))</f>
        <v/>
      </c>
      <c r="BE110" s="100" t="str">
        <f>IF(BE109="","",VLOOKUP(BE109,シフト記号表!$C$5:$W$46,21,FALSE))</f>
        <v/>
      </c>
      <c r="BF110" s="250">
        <f>IF($BI$3="計画",SUM(AA110:BB110),IF($BI$3="実績",SUM(AA110:BE110),""))</f>
        <v>0</v>
      </c>
      <c r="BG110" s="251"/>
      <c r="BH110" s="252">
        <f>IF($BI$3="計画",BF110/4,IF($BI$3="実績",(BF110/($BI$7/7)),""))</f>
        <v>0</v>
      </c>
      <c r="BI110" s="253"/>
      <c r="BJ110" s="238"/>
      <c r="BK110" s="239"/>
      <c r="BL110" s="239"/>
      <c r="BM110" s="239"/>
      <c r="BN110" s="240"/>
    </row>
    <row r="111" spans="2:66" ht="20.25" customHeight="1" x14ac:dyDescent="0.4">
      <c r="B111" s="102"/>
      <c r="C111" s="409"/>
      <c r="D111" s="414"/>
      <c r="E111" s="412"/>
      <c r="F111" s="413"/>
      <c r="G111" s="254"/>
      <c r="H111" s="255"/>
      <c r="I111" s="263">
        <f>G110</f>
        <v>0</v>
      </c>
      <c r="J111" s="255"/>
      <c r="K111" s="263">
        <f>M110</f>
        <v>0</v>
      </c>
      <c r="L111" s="255"/>
      <c r="M111" s="256"/>
      <c r="N111" s="257"/>
      <c r="O111" s="258"/>
      <c r="P111" s="259"/>
      <c r="Q111" s="259"/>
      <c r="R111" s="260"/>
      <c r="S111" s="276"/>
      <c r="T111" s="242"/>
      <c r="U111" s="277"/>
      <c r="V111" s="103" t="s">
        <v>127</v>
      </c>
      <c r="W111" s="129"/>
      <c r="X111" s="129"/>
      <c r="Y111" s="130"/>
      <c r="Z111" s="131"/>
      <c r="AA111" s="107" t="str">
        <f>IF(AA109="","",VLOOKUP(AA109,シフト記号表!$C$5:$Y$46,23,FALSE))</f>
        <v/>
      </c>
      <c r="AB111" s="108" t="str">
        <f>IF(AB109="","",VLOOKUP(AB109,シフト記号表!$C$5:$Y$46,23,FALSE))</f>
        <v/>
      </c>
      <c r="AC111" s="108" t="str">
        <f>IF(AC109="","",VLOOKUP(AC109,シフト記号表!$C$5:$Y$46,23,FALSE))</f>
        <v/>
      </c>
      <c r="AD111" s="108" t="str">
        <f>IF(AD109="","",VLOOKUP(AD109,シフト記号表!$C$5:$Y$46,23,FALSE))</f>
        <v/>
      </c>
      <c r="AE111" s="108" t="str">
        <f>IF(AE109="","",VLOOKUP(AE109,シフト記号表!$C$5:$Y$46,23,FALSE))</f>
        <v/>
      </c>
      <c r="AF111" s="108" t="str">
        <f>IF(AF109="","",VLOOKUP(AF109,シフト記号表!$C$5:$Y$46,23,FALSE))</f>
        <v/>
      </c>
      <c r="AG111" s="109" t="str">
        <f>IF(AG109="","",VLOOKUP(AG109,シフト記号表!$C$5:$Y$46,23,FALSE))</f>
        <v/>
      </c>
      <c r="AH111" s="107" t="str">
        <f>IF(AH109="","",VLOOKUP(AH109,シフト記号表!$C$5:$Y$46,23,FALSE))</f>
        <v/>
      </c>
      <c r="AI111" s="108" t="str">
        <f>IF(AI109="","",VLOOKUP(AI109,シフト記号表!$C$5:$Y$46,23,FALSE))</f>
        <v/>
      </c>
      <c r="AJ111" s="108" t="str">
        <f>IF(AJ109="","",VLOOKUP(AJ109,シフト記号表!$C$5:$Y$46,23,FALSE))</f>
        <v/>
      </c>
      <c r="AK111" s="108" t="str">
        <f>IF(AK109="","",VLOOKUP(AK109,シフト記号表!$C$5:$Y$46,23,FALSE))</f>
        <v/>
      </c>
      <c r="AL111" s="108" t="str">
        <f>IF(AL109="","",VLOOKUP(AL109,シフト記号表!$C$5:$Y$46,23,FALSE))</f>
        <v/>
      </c>
      <c r="AM111" s="108" t="str">
        <f>IF(AM109="","",VLOOKUP(AM109,シフト記号表!$C$5:$Y$46,23,FALSE))</f>
        <v/>
      </c>
      <c r="AN111" s="109" t="str">
        <f>IF(AN109="","",VLOOKUP(AN109,シフト記号表!$C$5:$Y$46,23,FALSE))</f>
        <v/>
      </c>
      <c r="AO111" s="107" t="str">
        <f>IF(AO109="","",VLOOKUP(AO109,シフト記号表!$C$5:$Y$46,23,FALSE))</f>
        <v/>
      </c>
      <c r="AP111" s="108" t="str">
        <f>IF(AP109="","",VLOOKUP(AP109,シフト記号表!$C$5:$Y$46,23,FALSE))</f>
        <v/>
      </c>
      <c r="AQ111" s="108" t="str">
        <f>IF(AQ109="","",VLOOKUP(AQ109,シフト記号表!$C$5:$Y$46,23,FALSE))</f>
        <v/>
      </c>
      <c r="AR111" s="108" t="str">
        <f>IF(AR109="","",VLOOKUP(AR109,シフト記号表!$C$5:$Y$46,23,FALSE))</f>
        <v/>
      </c>
      <c r="AS111" s="108" t="str">
        <f>IF(AS109="","",VLOOKUP(AS109,シフト記号表!$C$5:$Y$46,23,FALSE))</f>
        <v/>
      </c>
      <c r="AT111" s="108" t="str">
        <f>IF(AT109="","",VLOOKUP(AT109,シフト記号表!$C$5:$Y$46,23,FALSE))</f>
        <v/>
      </c>
      <c r="AU111" s="109" t="str">
        <f>IF(AU109="","",VLOOKUP(AU109,シフト記号表!$C$5:$Y$46,23,FALSE))</f>
        <v/>
      </c>
      <c r="AV111" s="107" t="str">
        <f>IF(AV109="","",VLOOKUP(AV109,シフト記号表!$C$5:$Y$46,23,FALSE))</f>
        <v/>
      </c>
      <c r="AW111" s="108" t="str">
        <f>IF(AW109="","",VLOOKUP(AW109,シフト記号表!$C$5:$Y$46,23,FALSE))</f>
        <v/>
      </c>
      <c r="AX111" s="108" t="str">
        <f>IF(AX109="","",VLOOKUP(AX109,シフト記号表!$C$5:$Y$46,23,FALSE))</f>
        <v/>
      </c>
      <c r="AY111" s="108" t="str">
        <f>IF(AY109="","",VLOOKUP(AY109,シフト記号表!$C$5:$Y$46,23,FALSE))</f>
        <v/>
      </c>
      <c r="AZ111" s="108" t="str">
        <f>IF(AZ109="","",VLOOKUP(AZ109,シフト記号表!$C$5:$Y$46,23,FALSE))</f>
        <v/>
      </c>
      <c r="BA111" s="108" t="str">
        <f>IF(BA109="","",VLOOKUP(BA109,シフト記号表!$C$5:$Y$46,23,FALSE))</f>
        <v/>
      </c>
      <c r="BB111" s="109" t="str">
        <f>IF(BB109="","",VLOOKUP(BB109,シフト記号表!$C$5:$Y$46,23,FALSE))</f>
        <v/>
      </c>
      <c r="BC111" s="107" t="str">
        <f>IF(BC109="","",VLOOKUP(BC109,シフト記号表!$C$5:$Y$46,23,FALSE))</f>
        <v/>
      </c>
      <c r="BD111" s="108" t="str">
        <f>IF(BD109="","",VLOOKUP(BD109,シフト記号表!$C$5:$Y$46,23,FALSE))</f>
        <v/>
      </c>
      <c r="BE111" s="108" t="str">
        <f>IF(BE109="","",VLOOKUP(BE109,シフト記号表!$C$5:$Y$46,23,FALSE))</f>
        <v/>
      </c>
      <c r="BF111" s="261">
        <f>IF($BI$3="計画",SUM(AA111:BB111),IF($BI$3="実績",SUM(AA111:BE111),""))</f>
        <v>0</v>
      </c>
      <c r="BG111" s="262"/>
      <c r="BH111" s="282">
        <f>IF($BI$3="計画",BF111/4,IF($BI$3="実績",(BF111/($BI$7/7)),""))</f>
        <v>0</v>
      </c>
      <c r="BI111" s="283"/>
      <c r="BJ111" s="241"/>
      <c r="BK111" s="242"/>
      <c r="BL111" s="242"/>
      <c r="BM111" s="242"/>
      <c r="BN111" s="243"/>
    </row>
    <row r="112" spans="2:66" ht="20.25" customHeight="1" x14ac:dyDescent="0.4">
      <c r="B112" s="111"/>
      <c r="C112" s="408"/>
      <c r="D112" s="411"/>
      <c r="E112" s="412"/>
      <c r="F112" s="413"/>
      <c r="G112" s="244"/>
      <c r="H112" s="245"/>
      <c r="I112" s="94"/>
      <c r="J112" s="90"/>
      <c r="K112" s="94"/>
      <c r="L112" s="90"/>
      <c r="M112" s="270"/>
      <c r="N112" s="271"/>
      <c r="O112" s="248"/>
      <c r="P112" s="249"/>
      <c r="Q112" s="249"/>
      <c r="R112" s="245"/>
      <c r="S112" s="272"/>
      <c r="T112" s="236"/>
      <c r="U112" s="273"/>
      <c r="V112" s="114" t="s">
        <v>18</v>
      </c>
      <c r="W112" s="122"/>
      <c r="X112" s="122"/>
      <c r="Y112" s="123"/>
      <c r="Z112" s="128"/>
      <c r="AA112" s="118"/>
      <c r="AB112" s="119"/>
      <c r="AC112" s="119"/>
      <c r="AD112" s="119"/>
      <c r="AE112" s="119"/>
      <c r="AF112" s="119"/>
      <c r="AG112" s="120"/>
      <c r="AH112" s="118"/>
      <c r="AI112" s="119"/>
      <c r="AJ112" s="119"/>
      <c r="AK112" s="119"/>
      <c r="AL112" s="119"/>
      <c r="AM112" s="119"/>
      <c r="AN112" s="120"/>
      <c r="AO112" s="118"/>
      <c r="AP112" s="119"/>
      <c r="AQ112" s="119"/>
      <c r="AR112" s="119"/>
      <c r="AS112" s="119"/>
      <c r="AT112" s="119"/>
      <c r="AU112" s="120"/>
      <c r="AV112" s="118"/>
      <c r="AW112" s="119"/>
      <c r="AX112" s="119"/>
      <c r="AY112" s="119"/>
      <c r="AZ112" s="119"/>
      <c r="BA112" s="119"/>
      <c r="BB112" s="120"/>
      <c r="BC112" s="118"/>
      <c r="BD112" s="119"/>
      <c r="BE112" s="121"/>
      <c r="BF112" s="278"/>
      <c r="BG112" s="279"/>
      <c r="BH112" s="280"/>
      <c r="BI112" s="281"/>
      <c r="BJ112" s="235"/>
      <c r="BK112" s="236"/>
      <c r="BL112" s="236"/>
      <c r="BM112" s="236"/>
      <c r="BN112" s="237"/>
    </row>
    <row r="113" spans="2:66" ht="20.25" customHeight="1" x14ac:dyDescent="0.4">
      <c r="B113" s="93">
        <f>B110+1</f>
        <v>32</v>
      </c>
      <c r="C113" s="409"/>
      <c r="D113" s="414"/>
      <c r="E113" s="412"/>
      <c r="F113" s="413"/>
      <c r="G113" s="244"/>
      <c r="H113" s="245"/>
      <c r="I113" s="94"/>
      <c r="J113" s="90"/>
      <c r="K113" s="94"/>
      <c r="L113" s="90"/>
      <c r="M113" s="246"/>
      <c r="N113" s="247"/>
      <c r="O113" s="248"/>
      <c r="P113" s="249"/>
      <c r="Q113" s="249"/>
      <c r="R113" s="245"/>
      <c r="S113" s="274"/>
      <c r="T113" s="239"/>
      <c r="U113" s="275"/>
      <c r="V113" s="95" t="s">
        <v>83</v>
      </c>
      <c r="W113" s="96"/>
      <c r="X113" s="96"/>
      <c r="Y113" s="97"/>
      <c r="Z113" s="98"/>
      <c r="AA113" s="99" t="str">
        <f>IF(AA112="","",VLOOKUP(AA112,シフト記号表!$C$5:$W$46,21,FALSE))</f>
        <v/>
      </c>
      <c r="AB113" s="100" t="str">
        <f>IF(AB112="","",VLOOKUP(AB112,シフト記号表!$C$5:$W$46,21,FALSE))</f>
        <v/>
      </c>
      <c r="AC113" s="100" t="str">
        <f>IF(AC112="","",VLOOKUP(AC112,シフト記号表!$C$5:$W$46,21,FALSE))</f>
        <v/>
      </c>
      <c r="AD113" s="100" t="str">
        <f>IF(AD112="","",VLOOKUP(AD112,シフト記号表!$C$5:$W$46,21,FALSE))</f>
        <v/>
      </c>
      <c r="AE113" s="100" t="str">
        <f>IF(AE112="","",VLOOKUP(AE112,シフト記号表!$C$5:$W$46,21,FALSE))</f>
        <v/>
      </c>
      <c r="AF113" s="100" t="str">
        <f>IF(AF112="","",VLOOKUP(AF112,シフト記号表!$C$5:$W$46,21,FALSE))</f>
        <v/>
      </c>
      <c r="AG113" s="101" t="str">
        <f>IF(AG112="","",VLOOKUP(AG112,シフト記号表!$C$5:$W$46,21,FALSE))</f>
        <v/>
      </c>
      <c r="AH113" s="99" t="str">
        <f>IF(AH112="","",VLOOKUP(AH112,シフト記号表!$C$5:$W$46,21,FALSE))</f>
        <v/>
      </c>
      <c r="AI113" s="100" t="str">
        <f>IF(AI112="","",VLOOKUP(AI112,シフト記号表!$C$5:$W$46,21,FALSE))</f>
        <v/>
      </c>
      <c r="AJ113" s="100" t="str">
        <f>IF(AJ112="","",VLOOKUP(AJ112,シフト記号表!$C$5:$W$46,21,FALSE))</f>
        <v/>
      </c>
      <c r="AK113" s="100" t="str">
        <f>IF(AK112="","",VLOOKUP(AK112,シフト記号表!$C$5:$W$46,21,FALSE))</f>
        <v/>
      </c>
      <c r="AL113" s="100" t="str">
        <f>IF(AL112="","",VLOOKUP(AL112,シフト記号表!$C$5:$W$46,21,FALSE))</f>
        <v/>
      </c>
      <c r="AM113" s="100" t="str">
        <f>IF(AM112="","",VLOOKUP(AM112,シフト記号表!$C$5:$W$46,21,FALSE))</f>
        <v/>
      </c>
      <c r="AN113" s="101" t="str">
        <f>IF(AN112="","",VLOOKUP(AN112,シフト記号表!$C$5:$W$46,21,FALSE))</f>
        <v/>
      </c>
      <c r="AO113" s="99" t="str">
        <f>IF(AO112="","",VLOOKUP(AO112,シフト記号表!$C$5:$W$46,21,FALSE))</f>
        <v/>
      </c>
      <c r="AP113" s="100" t="str">
        <f>IF(AP112="","",VLOOKUP(AP112,シフト記号表!$C$5:$W$46,21,FALSE))</f>
        <v/>
      </c>
      <c r="AQ113" s="100" t="str">
        <f>IF(AQ112="","",VLOOKUP(AQ112,シフト記号表!$C$5:$W$46,21,FALSE))</f>
        <v/>
      </c>
      <c r="AR113" s="100" t="str">
        <f>IF(AR112="","",VLOOKUP(AR112,シフト記号表!$C$5:$W$46,21,FALSE))</f>
        <v/>
      </c>
      <c r="AS113" s="100" t="str">
        <f>IF(AS112="","",VLOOKUP(AS112,シフト記号表!$C$5:$W$46,21,FALSE))</f>
        <v/>
      </c>
      <c r="AT113" s="100" t="str">
        <f>IF(AT112="","",VLOOKUP(AT112,シフト記号表!$C$5:$W$46,21,FALSE))</f>
        <v/>
      </c>
      <c r="AU113" s="101" t="str">
        <f>IF(AU112="","",VLOOKUP(AU112,シフト記号表!$C$5:$W$46,21,FALSE))</f>
        <v/>
      </c>
      <c r="AV113" s="99" t="str">
        <f>IF(AV112="","",VLOOKUP(AV112,シフト記号表!$C$5:$W$46,21,FALSE))</f>
        <v/>
      </c>
      <c r="AW113" s="100" t="str">
        <f>IF(AW112="","",VLOOKUP(AW112,シフト記号表!$C$5:$W$46,21,FALSE))</f>
        <v/>
      </c>
      <c r="AX113" s="100" t="str">
        <f>IF(AX112="","",VLOOKUP(AX112,シフト記号表!$C$5:$W$46,21,FALSE))</f>
        <v/>
      </c>
      <c r="AY113" s="100" t="str">
        <f>IF(AY112="","",VLOOKUP(AY112,シフト記号表!$C$5:$W$46,21,FALSE))</f>
        <v/>
      </c>
      <c r="AZ113" s="100" t="str">
        <f>IF(AZ112="","",VLOOKUP(AZ112,シフト記号表!$C$5:$W$46,21,FALSE))</f>
        <v/>
      </c>
      <c r="BA113" s="100" t="str">
        <f>IF(BA112="","",VLOOKUP(BA112,シフト記号表!$C$5:$W$46,21,FALSE))</f>
        <v/>
      </c>
      <c r="BB113" s="101" t="str">
        <f>IF(BB112="","",VLOOKUP(BB112,シフト記号表!$C$5:$W$46,21,FALSE))</f>
        <v/>
      </c>
      <c r="BC113" s="99" t="str">
        <f>IF(BC112="","",VLOOKUP(BC112,シフト記号表!$C$5:$W$46,21,FALSE))</f>
        <v/>
      </c>
      <c r="BD113" s="100" t="str">
        <f>IF(BD112="","",VLOOKUP(BD112,シフト記号表!$C$5:$W$46,21,FALSE))</f>
        <v/>
      </c>
      <c r="BE113" s="100" t="str">
        <f>IF(BE112="","",VLOOKUP(BE112,シフト記号表!$C$5:$W$46,21,FALSE))</f>
        <v/>
      </c>
      <c r="BF113" s="250">
        <f>IF($BI$3="計画",SUM(AA113:BB113),IF($BI$3="実績",SUM(AA113:BE113),""))</f>
        <v>0</v>
      </c>
      <c r="BG113" s="251"/>
      <c r="BH113" s="252">
        <f>IF($BI$3="計画",BF113/4,IF($BI$3="実績",(BF113/($BI$7/7)),""))</f>
        <v>0</v>
      </c>
      <c r="BI113" s="253"/>
      <c r="BJ113" s="238"/>
      <c r="BK113" s="239"/>
      <c r="BL113" s="239"/>
      <c r="BM113" s="239"/>
      <c r="BN113" s="240"/>
    </row>
    <row r="114" spans="2:66" ht="20.25" customHeight="1" x14ac:dyDescent="0.4">
      <c r="B114" s="102"/>
      <c r="C114" s="409"/>
      <c r="D114" s="414"/>
      <c r="E114" s="412"/>
      <c r="F114" s="413"/>
      <c r="G114" s="254"/>
      <c r="H114" s="255"/>
      <c r="I114" s="263">
        <f>G113</f>
        <v>0</v>
      </c>
      <c r="J114" s="255"/>
      <c r="K114" s="263">
        <f>M113</f>
        <v>0</v>
      </c>
      <c r="L114" s="255"/>
      <c r="M114" s="256"/>
      <c r="N114" s="257"/>
      <c r="O114" s="258"/>
      <c r="P114" s="259"/>
      <c r="Q114" s="259"/>
      <c r="R114" s="260"/>
      <c r="S114" s="276"/>
      <c r="T114" s="242"/>
      <c r="U114" s="277"/>
      <c r="V114" s="103" t="s">
        <v>127</v>
      </c>
      <c r="W114" s="129"/>
      <c r="X114" s="129"/>
      <c r="Y114" s="130"/>
      <c r="Z114" s="131"/>
      <c r="AA114" s="107" t="str">
        <f>IF(AA112="","",VLOOKUP(AA112,シフト記号表!$C$5:$Y$46,23,FALSE))</f>
        <v/>
      </c>
      <c r="AB114" s="108" t="str">
        <f>IF(AB112="","",VLOOKUP(AB112,シフト記号表!$C$5:$Y$46,23,FALSE))</f>
        <v/>
      </c>
      <c r="AC114" s="108" t="str">
        <f>IF(AC112="","",VLOOKUP(AC112,シフト記号表!$C$5:$Y$46,23,FALSE))</f>
        <v/>
      </c>
      <c r="AD114" s="108" t="str">
        <f>IF(AD112="","",VLOOKUP(AD112,シフト記号表!$C$5:$Y$46,23,FALSE))</f>
        <v/>
      </c>
      <c r="AE114" s="108" t="str">
        <f>IF(AE112="","",VLOOKUP(AE112,シフト記号表!$C$5:$Y$46,23,FALSE))</f>
        <v/>
      </c>
      <c r="AF114" s="108" t="str">
        <f>IF(AF112="","",VLOOKUP(AF112,シフト記号表!$C$5:$Y$46,23,FALSE))</f>
        <v/>
      </c>
      <c r="AG114" s="109" t="str">
        <f>IF(AG112="","",VLOOKUP(AG112,シフト記号表!$C$5:$Y$46,23,FALSE))</f>
        <v/>
      </c>
      <c r="AH114" s="107" t="str">
        <f>IF(AH112="","",VLOOKUP(AH112,シフト記号表!$C$5:$Y$46,23,FALSE))</f>
        <v/>
      </c>
      <c r="AI114" s="108" t="str">
        <f>IF(AI112="","",VLOOKUP(AI112,シフト記号表!$C$5:$Y$46,23,FALSE))</f>
        <v/>
      </c>
      <c r="AJ114" s="108" t="str">
        <f>IF(AJ112="","",VLOOKUP(AJ112,シフト記号表!$C$5:$Y$46,23,FALSE))</f>
        <v/>
      </c>
      <c r="AK114" s="108" t="str">
        <f>IF(AK112="","",VLOOKUP(AK112,シフト記号表!$C$5:$Y$46,23,FALSE))</f>
        <v/>
      </c>
      <c r="AL114" s="108" t="str">
        <f>IF(AL112="","",VLOOKUP(AL112,シフト記号表!$C$5:$Y$46,23,FALSE))</f>
        <v/>
      </c>
      <c r="AM114" s="108" t="str">
        <f>IF(AM112="","",VLOOKUP(AM112,シフト記号表!$C$5:$Y$46,23,FALSE))</f>
        <v/>
      </c>
      <c r="AN114" s="109" t="str">
        <f>IF(AN112="","",VLOOKUP(AN112,シフト記号表!$C$5:$Y$46,23,FALSE))</f>
        <v/>
      </c>
      <c r="AO114" s="107" t="str">
        <f>IF(AO112="","",VLOOKUP(AO112,シフト記号表!$C$5:$Y$46,23,FALSE))</f>
        <v/>
      </c>
      <c r="AP114" s="108" t="str">
        <f>IF(AP112="","",VLOOKUP(AP112,シフト記号表!$C$5:$Y$46,23,FALSE))</f>
        <v/>
      </c>
      <c r="AQ114" s="108" t="str">
        <f>IF(AQ112="","",VLOOKUP(AQ112,シフト記号表!$C$5:$Y$46,23,FALSE))</f>
        <v/>
      </c>
      <c r="AR114" s="108" t="str">
        <f>IF(AR112="","",VLOOKUP(AR112,シフト記号表!$C$5:$Y$46,23,FALSE))</f>
        <v/>
      </c>
      <c r="AS114" s="108" t="str">
        <f>IF(AS112="","",VLOOKUP(AS112,シフト記号表!$C$5:$Y$46,23,FALSE))</f>
        <v/>
      </c>
      <c r="AT114" s="108" t="str">
        <f>IF(AT112="","",VLOOKUP(AT112,シフト記号表!$C$5:$Y$46,23,FALSE))</f>
        <v/>
      </c>
      <c r="AU114" s="109" t="str">
        <f>IF(AU112="","",VLOOKUP(AU112,シフト記号表!$C$5:$Y$46,23,FALSE))</f>
        <v/>
      </c>
      <c r="AV114" s="107" t="str">
        <f>IF(AV112="","",VLOOKUP(AV112,シフト記号表!$C$5:$Y$46,23,FALSE))</f>
        <v/>
      </c>
      <c r="AW114" s="108" t="str">
        <f>IF(AW112="","",VLOOKUP(AW112,シフト記号表!$C$5:$Y$46,23,FALSE))</f>
        <v/>
      </c>
      <c r="AX114" s="108" t="str">
        <f>IF(AX112="","",VLOOKUP(AX112,シフト記号表!$C$5:$Y$46,23,FALSE))</f>
        <v/>
      </c>
      <c r="AY114" s="108" t="str">
        <f>IF(AY112="","",VLOOKUP(AY112,シフト記号表!$C$5:$Y$46,23,FALSE))</f>
        <v/>
      </c>
      <c r="AZ114" s="108" t="str">
        <f>IF(AZ112="","",VLOOKUP(AZ112,シフト記号表!$C$5:$Y$46,23,FALSE))</f>
        <v/>
      </c>
      <c r="BA114" s="108" t="str">
        <f>IF(BA112="","",VLOOKUP(BA112,シフト記号表!$C$5:$Y$46,23,FALSE))</f>
        <v/>
      </c>
      <c r="BB114" s="109" t="str">
        <f>IF(BB112="","",VLOOKUP(BB112,シフト記号表!$C$5:$Y$46,23,FALSE))</f>
        <v/>
      </c>
      <c r="BC114" s="107" t="str">
        <f>IF(BC112="","",VLOOKUP(BC112,シフト記号表!$C$5:$Y$46,23,FALSE))</f>
        <v/>
      </c>
      <c r="BD114" s="108" t="str">
        <f>IF(BD112="","",VLOOKUP(BD112,シフト記号表!$C$5:$Y$46,23,FALSE))</f>
        <v/>
      </c>
      <c r="BE114" s="108" t="str">
        <f>IF(BE112="","",VLOOKUP(BE112,シフト記号表!$C$5:$Y$46,23,FALSE))</f>
        <v/>
      </c>
      <c r="BF114" s="261">
        <f>IF($BI$3="計画",SUM(AA114:BB114),IF($BI$3="実績",SUM(AA114:BE114),""))</f>
        <v>0</v>
      </c>
      <c r="BG114" s="262"/>
      <c r="BH114" s="282">
        <f>IF($BI$3="計画",BF114/4,IF($BI$3="実績",(BF114/($BI$7/7)),""))</f>
        <v>0</v>
      </c>
      <c r="BI114" s="283"/>
      <c r="BJ114" s="241"/>
      <c r="BK114" s="242"/>
      <c r="BL114" s="242"/>
      <c r="BM114" s="242"/>
      <c r="BN114" s="243"/>
    </row>
    <row r="115" spans="2:66" ht="20.25" customHeight="1" x14ac:dyDescent="0.4">
      <c r="B115" s="111"/>
      <c r="C115" s="408"/>
      <c r="D115" s="411"/>
      <c r="E115" s="412"/>
      <c r="F115" s="413"/>
      <c r="G115" s="244"/>
      <c r="H115" s="245"/>
      <c r="I115" s="94"/>
      <c r="J115" s="90"/>
      <c r="K115" s="94"/>
      <c r="L115" s="90"/>
      <c r="M115" s="270"/>
      <c r="N115" s="271"/>
      <c r="O115" s="248"/>
      <c r="P115" s="249"/>
      <c r="Q115" s="249"/>
      <c r="R115" s="245"/>
      <c r="S115" s="272"/>
      <c r="T115" s="236"/>
      <c r="U115" s="273"/>
      <c r="V115" s="114" t="s">
        <v>18</v>
      </c>
      <c r="W115" s="122"/>
      <c r="X115" s="122"/>
      <c r="Y115" s="123"/>
      <c r="Z115" s="128"/>
      <c r="AA115" s="118"/>
      <c r="AB115" s="119"/>
      <c r="AC115" s="119"/>
      <c r="AD115" s="119"/>
      <c r="AE115" s="119"/>
      <c r="AF115" s="119"/>
      <c r="AG115" s="120"/>
      <c r="AH115" s="118"/>
      <c r="AI115" s="119"/>
      <c r="AJ115" s="119"/>
      <c r="AK115" s="119"/>
      <c r="AL115" s="119"/>
      <c r="AM115" s="119"/>
      <c r="AN115" s="120"/>
      <c r="AO115" s="118"/>
      <c r="AP115" s="119"/>
      <c r="AQ115" s="119"/>
      <c r="AR115" s="119"/>
      <c r="AS115" s="119"/>
      <c r="AT115" s="119"/>
      <c r="AU115" s="120"/>
      <c r="AV115" s="118"/>
      <c r="AW115" s="119"/>
      <c r="AX115" s="119"/>
      <c r="AY115" s="119"/>
      <c r="AZ115" s="119"/>
      <c r="BA115" s="119"/>
      <c r="BB115" s="120"/>
      <c r="BC115" s="118"/>
      <c r="BD115" s="119"/>
      <c r="BE115" s="121"/>
      <c r="BF115" s="278"/>
      <c r="BG115" s="279"/>
      <c r="BH115" s="280"/>
      <c r="BI115" s="281"/>
      <c r="BJ115" s="235"/>
      <c r="BK115" s="236"/>
      <c r="BL115" s="236"/>
      <c r="BM115" s="236"/>
      <c r="BN115" s="237"/>
    </row>
    <row r="116" spans="2:66" ht="20.25" customHeight="1" x14ac:dyDescent="0.4">
      <c r="B116" s="93">
        <f>B113+1</f>
        <v>33</v>
      </c>
      <c r="C116" s="409"/>
      <c r="D116" s="414"/>
      <c r="E116" s="412"/>
      <c r="F116" s="413"/>
      <c r="G116" s="244"/>
      <c r="H116" s="245"/>
      <c r="I116" s="94"/>
      <c r="J116" s="90"/>
      <c r="K116" s="94"/>
      <c r="L116" s="90"/>
      <c r="M116" s="246"/>
      <c r="N116" s="247"/>
      <c r="O116" s="248"/>
      <c r="P116" s="249"/>
      <c r="Q116" s="249"/>
      <c r="R116" s="245"/>
      <c r="S116" s="274"/>
      <c r="T116" s="239"/>
      <c r="U116" s="275"/>
      <c r="V116" s="95" t="s">
        <v>83</v>
      </c>
      <c r="W116" s="96"/>
      <c r="X116" s="96"/>
      <c r="Y116" s="97"/>
      <c r="Z116" s="98"/>
      <c r="AA116" s="99" t="str">
        <f>IF(AA115="","",VLOOKUP(AA115,シフト記号表!$C$5:$W$46,21,FALSE))</f>
        <v/>
      </c>
      <c r="AB116" s="100" t="str">
        <f>IF(AB115="","",VLOOKUP(AB115,シフト記号表!$C$5:$W$46,21,FALSE))</f>
        <v/>
      </c>
      <c r="AC116" s="100" t="str">
        <f>IF(AC115="","",VLOOKUP(AC115,シフト記号表!$C$5:$W$46,21,FALSE))</f>
        <v/>
      </c>
      <c r="AD116" s="100" t="str">
        <f>IF(AD115="","",VLOOKUP(AD115,シフト記号表!$C$5:$W$46,21,FALSE))</f>
        <v/>
      </c>
      <c r="AE116" s="100" t="str">
        <f>IF(AE115="","",VLOOKUP(AE115,シフト記号表!$C$5:$W$46,21,FALSE))</f>
        <v/>
      </c>
      <c r="AF116" s="100" t="str">
        <f>IF(AF115="","",VLOOKUP(AF115,シフト記号表!$C$5:$W$46,21,FALSE))</f>
        <v/>
      </c>
      <c r="AG116" s="101" t="str">
        <f>IF(AG115="","",VLOOKUP(AG115,シフト記号表!$C$5:$W$46,21,FALSE))</f>
        <v/>
      </c>
      <c r="AH116" s="99" t="str">
        <f>IF(AH115="","",VLOOKUP(AH115,シフト記号表!$C$5:$W$46,21,FALSE))</f>
        <v/>
      </c>
      <c r="AI116" s="100" t="str">
        <f>IF(AI115="","",VLOOKUP(AI115,シフト記号表!$C$5:$W$46,21,FALSE))</f>
        <v/>
      </c>
      <c r="AJ116" s="100" t="str">
        <f>IF(AJ115="","",VLOOKUP(AJ115,シフト記号表!$C$5:$W$46,21,FALSE))</f>
        <v/>
      </c>
      <c r="AK116" s="100" t="str">
        <f>IF(AK115="","",VLOOKUP(AK115,シフト記号表!$C$5:$W$46,21,FALSE))</f>
        <v/>
      </c>
      <c r="AL116" s="100" t="str">
        <f>IF(AL115="","",VLOOKUP(AL115,シフト記号表!$C$5:$W$46,21,FALSE))</f>
        <v/>
      </c>
      <c r="AM116" s="100" t="str">
        <f>IF(AM115="","",VLOOKUP(AM115,シフト記号表!$C$5:$W$46,21,FALSE))</f>
        <v/>
      </c>
      <c r="AN116" s="101" t="str">
        <f>IF(AN115="","",VLOOKUP(AN115,シフト記号表!$C$5:$W$46,21,FALSE))</f>
        <v/>
      </c>
      <c r="AO116" s="99" t="str">
        <f>IF(AO115="","",VLOOKUP(AO115,シフト記号表!$C$5:$W$46,21,FALSE))</f>
        <v/>
      </c>
      <c r="AP116" s="100" t="str">
        <f>IF(AP115="","",VLOOKUP(AP115,シフト記号表!$C$5:$W$46,21,FALSE))</f>
        <v/>
      </c>
      <c r="AQ116" s="100" t="str">
        <f>IF(AQ115="","",VLOOKUP(AQ115,シフト記号表!$C$5:$W$46,21,FALSE))</f>
        <v/>
      </c>
      <c r="AR116" s="100" t="str">
        <f>IF(AR115="","",VLOOKUP(AR115,シフト記号表!$C$5:$W$46,21,FALSE))</f>
        <v/>
      </c>
      <c r="AS116" s="100" t="str">
        <f>IF(AS115="","",VLOOKUP(AS115,シフト記号表!$C$5:$W$46,21,FALSE))</f>
        <v/>
      </c>
      <c r="AT116" s="100" t="str">
        <f>IF(AT115="","",VLOOKUP(AT115,シフト記号表!$C$5:$W$46,21,FALSE))</f>
        <v/>
      </c>
      <c r="AU116" s="101" t="str">
        <f>IF(AU115="","",VLOOKUP(AU115,シフト記号表!$C$5:$W$46,21,FALSE))</f>
        <v/>
      </c>
      <c r="AV116" s="99" t="str">
        <f>IF(AV115="","",VLOOKUP(AV115,シフト記号表!$C$5:$W$46,21,FALSE))</f>
        <v/>
      </c>
      <c r="AW116" s="100" t="str">
        <f>IF(AW115="","",VLOOKUP(AW115,シフト記号表!$C$5:$W$46,21,FALSE))</f>
        <v/>
      </c>
      <c r="AX116" s="100" t="str">
        <f>IF(AX115="","",VLOOKUP(AX115,シフト記号表!$C$5:$W$46,21,FALSE))</f>
        <v/>
      </c>
      <c r="AY116" s="100" t="str">
        <f>IF(AY115="","",VLOOKUP(AY115,シフト記号表!$C$5:$W$46,21,FALSE))</f>
        <v/>
      </c>
      <c r="AZ116" s="100" t="str">
        <f>IF(AZ115="","",VLOOKUP(AZ115,シフト記号表!$C$5:$W$46,21,FALSE))</f>
        <v/>
      </c>
      <c r="BA116" s="100" t="str">
        <f>IF(BA115="","",VLOOKUP(BA115,シフト記号表!$C$5:$W$46,21,FALSE))</f>
        <v/>
      </c>
      <c r="BB116" s="101" t="str">
        <f>IF(BB115="","",VLOOKUP(BB115,シフト記号表!$C$5:$W$46,21,FALSE))</f>
        <v/>
      </c>
      <c r="BC116" s="99" t="str">
        <f>IF(BC115="","",VLOOKUP(BC115,シフト記号表!$C$5:$W$46,21,FALSE))</f>
        <v/>
      </c>
      <c r="BD116" s="100" t="str">
        <f>IF(BD115="","",VLOOKUP(BD115,シフト記号表!$C$5:$W$46,21,FALSE))</f>
        <v/>
      </c>
      <c r="BE116" s="100" t="str">
        <f>IF(BE115="","",VLOOKUP(BE115,シフト記号表!$C$5:$W$46,21,FALSE))</f>
        <v/>
      </c>
      <c r="BF116" s="250">
        <f>IF($BI$3="計画",SUM(AA116:BB116),IF($BI$3="実績",SUM(AA116:BE116),""))</f>
        <v>0</v>
      </c>
      <c r="BG116" s="251"/>
      <c r="BH116" s="252">
        <f>IF($BI$3="計画",BF116/4,IF($BI$3="実績",(BF116/($BI$7/7)),""))</f>
        <v>0</v>
      </c>
      <c r="BI116" s="253"/>
      <c r="BJ116" s="238"/>
      <c r="BK116" s="239"/>
      <c r="BL116" s="239"/>
      <c r="BM116" s="239"/>
      <c r="BN116" s="240"/>
    </row>
    <row r="117" spans="2:66" ht="20.25" customHeight="1" x14ac:dyDescent="0.4">
      <c r="B117" s="102"/>
      <c r="C117" s="409"/>
      <c r="D117" s="414"/>
      <c r="E117" s="412"/>
      <c r="F117" s="413"/>
      <c r="G117" s="254"/>
      <c r="H117" s="255"/>
      <c r="I117" s="263">
        <f>G116</f>
        <v>0</v>
      </c>
      <c r="J117" s="255"/>
      <c r="K117" s="263">
        <f>M116</f>
        <v>0</v>
      </c>
      <c r="L117" s="255"/>
      <c r="M117" s="256"/>
      <c r="N117" s="257"/>
      <c r="O117" s="258"/>
      <c r="P117" s="259"/>
      <c r="Q117" s="259"/>
      <c r="R117" s="260"/>
      <c r="S117" s="276"/>
      <c r="T117" s="242"/>
      <c r="U117" s="277"/>
      <c r="V117" s="103" t="s">
        <v>127</v>
      </c>
      <c r="W117" s="129"/>
      <c r="X117" s="129"/>
      <c r="Y117" s="130"/>
      <c r="Z117" s="131"/>
      <c r="AA117" s="107" t="str">
        <f>IF(AA115="","",VLOOKUP(AA115,シフト記号表!$C$5:$Y$46,23,FALSE))</f>
        <v/>
      </c>
      <c r="AB117" s="108" t="str">
        <f>IF(AB115="","",VLOOKUP(AB115,シフト記号表!$C$5:$Y$46,23,FALSE))</f>
        <v/>
      </c>
      <c r="AC117" s="108" t="str">
        <f>IF(AC115="","",VLOOKUP(AC115,シフト記号表!$C$5:$Y$46,23,FALSE))</f>
        <v/>
      </c>
      <c r="AD117" s="108" t="str">
        <f>IF(AD115="","",VLOOKUP(AD115,シフト記号表!$C$5:$Y$46,23,FALSE))</f>
        <v/>
      </c>
      <c r="AE117" s="108" t="str">
        <f>IF(AE115="","",VLOOKUP(AE115,シフト記号表!$C$5:$Y$46,23,FALSE))</f>
        <v/>
      </c>
      <c r="AF117" s="108" t="str">
        <f>IF(AF115="","",VLOOKUP(AF115,シフト記号表!$C$5:$Y$46,23,FALSE))</f>
        <v/>
      </c>
      <c r="AG117" s="109" t="str">
        <f>IF(AG115="","",VLOOKUP(AG115,シフト記号表!$C$5:$Y$46,23,FALSE))</f>
        <v/>
      </c>
      <c r="AH117" s="107" t="str">
        <f>IF(AH115="","",VLOOKUP(AH115,シフト記号表!$C$5:$Y$46,23,FALSE))</f>
        <v/>
      </c>
      <c r="AI117" s="108" t="str">
        <f>IF(AI115="","",VLOOKUP(AI115,シフト記号表!$C$5:$Y$46,23,FALSE))</f>
        <v/>
      </c>
      <c r="AJ117" s="108" t="str">
        <f>IF(AJ115="","",VLOOKUP(AJ115,シフト記号表!$C$5:$Y$46,23,FALSE))</f>
        <v/>
      </c>
      <c r="AK117" s="108" t="str">
        <f>IF(AK115="","",VLOOKUP(AK115,シフト記号表!$C$5:$Y$46,23,FALSE))</f>
        <v/>
      </c>
      <c r="AL117" s="108" t="str">
        <f>IF(AL115="","",VLOOKUP(AL115,シフト記号表!$C$5:$Y$46,23,FALSE))</f>
        <v/>
      </c>
      <c r="AM117" s="108" t="str">
        <f>IF(AM115="","",VLOOKUP(AM115,シフト記号表!$C$5:$Y$46,23,FALSE))</f>
        <v/>
      </c>
      <c r="AN117" s="109" t="str">
        <f>IF(AN115="","",VLOOKUP(AN115,シフト記号表!$C$5:$Y$46,23,FALSE))</f>
        <v/>
      </c>
      <c r="AO117" s="107" t="str">
        <f>IF(AO115="","",VLOOKUP(AO115,シフト記号表!$C$5:$Y$46,23,FALSE))</f>
        <v/>
      </c>
      <c r="AP117" s="108" t="str">
        <f>IF(AP115="","",VLOOKUP(AP115,シフト記号表!$C$5:$Y$46,23,FALSE))</f>
        <v/>
      </c>
      <c r="AQ117" s="108" t="str">
        <f>IF(AQ115="","",VLOOKUP(AQ115,シフト記号表!$C$5:$Y$46,23,FALSE))</f>
        <v/>
      </c>
      <c r="AR117" s="108" t="str">
        <f>IF(AR115="","",VLOOKUP(AR115,シフト記号表!$C$5:$Y$46,23,FALSE))</f>
        <v/>
      </c>
      <c r="AS117" s="108" t="str">
        <f>IF(AS115="","",VLOOKUP(AS115,シフト記号表!$C$5:$Y$46,23,FALSE))</f>
        <v/>
      </c>
      <c r="AT117" s="108" t="str">
        <f>IF(AT115="","",VLOOKUP(AT115,シフト記号表!$C$5:$Y$46,23,FALSE))</f>
        <v/>
      </c>
      <c r="AU117" s="109" t="str">
        <f>IF(AU115="","",VLOOKUP(AU115,シフト記号表!$C$5:$Y$46,23,FALSE))</f>
        <v/>
      </c>
      <c r="AV117" s="107" t="str">
        <f>IF(AV115="","",VLOOKUP(AV115,シフト記号表!$C$5:$Y$46,23,FALSE))</f>
        <v/>
      </c>
      <c r="AW117" s="108" t="str">
        <f>IF(AW115="","",VLOOKUP(AW115,シフト記号表!$C$5:$Y$46,23,FALSE))</f>
        <v/>
      </c>
      <c r="AX117" s="108" t="str">
        <f>IF(AX115="","",VLOOKUP(AX115,シフト記号表!$C$5:$Y$46,23,FALSE))</f>
        <v/>
      </c>
      <c r="AY117" s="108" t="str">
        <f>IF(AY115="","",VLOOKUP(AY115,シフト記号表!$C$5:$Y$46,23,FALSE))</f>
        <v/>
      </c>
      <c r="AZ117" s="108" t="str">
        <f>IF(AZ115="","",VLOOKUP(AZ115,シフト記号表!$C$5:$Y$46,23,FALSE))</f>
        <v/>
      </c>
      <c r="BA117" s="108" t="str">
        <f>IF(BA115="","",VLOOKUP(BA115,シフト記号表!$C$5:$Y$46,23,FALSE))</f>
        <v/>
      </c>
      <c r="BB117" s="109" t="str">
        <f>IF(BB115="","",VLOOKUP(BB115,シフト記号表!$C$5:$Y$46,23,FALSE))</f>
        <v/>
      </c>
      <c r="BC117" s="107" t="str">
        <f>IF(BC115="","",VLOOKUP(BC115,シフト記号表!$C$5:$Y$46,23,FALSE))</f>
        <v/>
      </c>
      <c r="BD117" s="108" t="str">
        <f>IF(BD115="","",VLOOKUP(BD115,シフト記号表!$C$5:$Y$46,23,FALSE))</f>
        <v/>
      </c>
      <c r="BE117" s="108" t="str">
        <f>IF(BE115="","",VLOOKUP(BE115,シフト記号表!$C$5:$Y$46,23,FALSE))</f>
        <v/>
      </c>
      <c r="BF117" s="261">
        <f>IF($BI$3="計画",SUM(AA117:BB117),IF($BI$3="実績",SUM(AA117:BE117),""))</f>
        <v>0</v>
      </c>
      <c r="BG117" s="262"/>
      <c r="BH117" s="282">
        <f>IF($BI$3="計画",BF117/4,IF($BI$3="実績",(BF117/($BI$7/7)),""))</f>
        <v>0</v>
      </c>
      <c r="BI117" s="283"/>
      <c r="BJ117" s="241"/>
      <c r="BK117" s="242"/>
      <c r="BL117" s="242"/>
      <c r="BM117" s="242"/>
      <c r="BN117" s="243"/>
    </row>
    <row r="118" spans="2:66" ht="20.25" customHeight="1" x14ac:dyDescent="0.4">
      <c r="B118" s="111"/>
      <c r="C118" s="408"/>
      <c r="D118" s="411"/>
      <c r="E118" s="412"/>
      <c r="F118" s="413"/>
      <c r="G118" s="244"/>
      <c r="H118" s="245"/>
      <c r="I118" s="94"/>
      <c r="J118" s="90"/>
      <c r="K118" s="94"/>
      <c r="L118" s="90"/>
      <c r="M118" s="270"/>
      <c r="N118" s="271"/>
      <c r="O118" s="248"/>
      <c r="P118" s="249"/>
      <c r="Q118" s="249"/>
      <c r="R118" s="245"/>
      <c r="S118" s="272"/>
      <c r="T118" s="236"/>
      <c r="U118" s="273"/>
      <c r="V118" s="114" t="s">
        <v>18</v>
      </c>
      <c r="W118" s="122"/>
      <c r="X118" s="122"/>
      <c r="Y118" s="123"/>
      <c r="Z118" s="128"/>
      <c r="AA118" s="118"/>
      <c r="AB118" s="119"/>
      <c r="AC118" s="119"/>
      <c r="AD118" s="119"/>
      <c r="AE118" s="119"/>
      <c r="AF118" s="119"/>
      <c r="AG118" s="120"/>
      <c r="AH118" s="118"/>
      <c r="AI118" s="119"/>
      <c r="AJ118" s="119"/>
      <c r="AK118" s="119"/>
      <c r="AL118" s="119"/>
      <c r="AM118" s="119"/>
      <c r="AN118" s="120"/>
      <c r="AO118" s="118"/>
      <c r="AP118" s="119"/>
      <c r="AQ118" s="119"/>
      <c r="AR118" s="119"/>
      <c r="AS118" s="119"/>
      <c r="AT118" s="119"/>
      <c r="AU118" s="120"/>
      <c r="AV118" s="118"/>
      <c r="AW118" s="119"/>
      <c r="AX118" s="119"/>
      <c r="AY118" s="119"/>
      <c r="AZ118" s="119"/>
      <c r="BA118" s="119"/>
      <c r="BB118" s="120"/>
      <c r="BC118" s="118"/>
      <c r="BD118" s="119"/>
      <c r="BE118" s="121"/>
      <c r="BF118" s="278"/>
      <c r="BG118" s="279"/>
      <c r="BH118" s="280"/>
      <c r="BI118" s="281"/>
      <c r="BJ118" s="235"/>
      <c r="BK118" s="236"/>
      <c r="BL118" s="236"/>
      <c r="BM118" s="236"/>
      <c r="BN118" s="237"/>
    </row>
    <row r="119" spans="2:66" ht="20.25" customHeight="1" x14ac:dyDescent="0.4">
      <c r="B119" s="93">
        <f>B116+1</f>
        <v>34</v>
      </c>
      <c r="C119" s="409"/>
      <c r="D119" s="414"/>
      <c r="E119" s="412"/>
      <c r="F119" s="413"/>
      <c r="G119" s="244"/>
      <c r="H119" s="245"/>
      <c r="I119" s="94"/>
      <c r="J119" s="90"/>
      <c r="K119" s="94"/>
      <c r="L119" s="90"/>
      <c r="M119" s="246"/>
      <c r="N119" s="247"/>
      <c r="O119" s="248"/>
      <c r="P119" s="249"/>
      <c r="Q119" s="249"/>
      <c r="R119" s="245"/>
      <c r="S119" s="274"/>
      <c r="T119" s="239"/>
      <c r="U119" s="275"/>
      <c r="V119" s="95" t="s">
        <v>83</v>
      </c>
      <c r="W119" s="96"/>
      <c r="X119" s="96"/>
      <c r="Y119" s="97"/>
      <c r="Z119" s="98"/>
      <c r="AA119" s="99" t="str">
        <f>IF(AA118="","",VLOOKUP(AA118,シフト記号表!$C$5:$W$46,21,FALSE))</f>
        <v/>
      </c>
      <c r="AB119" s="100" t="str">
        <f>IF(AB118="","",VLOOKUP(AB118,シフト記号表!$C$5:$W$46,21,FALSE))</f>
        <v/>
      </c>
      <c r="AC119" s="100" t="str">
        <f>IF(AC118="","",VLOOKUP(AC118,シフト記号表!$C$5:$W$46,21,FALSE))</f>
        <v/>
      </c>
      <c r="AD119" s="100" t="str">
        <f>IF(AD118="","",VLOOKUP(AD118,シフト記号表!$C$5:$W$46,21,FALSE))</f>
        <v/>
      </c>
      <c r="AE119" s="100" t="str">
        <f>IF(AE118="","",VLOOKUP(AE118,シフト記号表!$C$5:$W$46,21,FALSE))</f>
        <v/>
      </c>
      <c r="AF119" s="100" t="str">
        <f>IF(AF118="","",VLOOKUP(AF118,シフト記号表!$C$5:$W$46,21,FALSE))</f>
        <v/>
      </c>
      <c r="AG119" s="101" t="str">
        <f>IF(AG118="","",VLOOKUP(AG118,シフト記号表!$C$5:$W$46,21,FALSE))</f>
        <v/>
      </c>
      <c r="AH119" s="99" t="str">
        <f>IF(AH118="","",VLOOKUP(AH118,シフト記号表!$C$5:$W$46,21,FALSE))</f>
        <v/>
      </c>
      <c r="AI119" s="100" t="str">
        <f>IF(AI118="","",VLOOKUP(AI118,シフト記号表!$C$5:$W$46,21,FALSE))</f>
        <v/>
      </c>
      <c r="AJ119" s="100" t="str">
        <f>IF(AJ118="","",VLOOKUP(AJ118,シフト記号表!$C$5:$W$46,21,FALSE))</f>
        <v/>
      </c>
      <c r="AK119" s="100" t="str">
        <f>IF(AK118="","",VLOOKUP(AK118,シフト記号表!$C$5:$W$46,21,FALSE))</f>
        <v/>
      </c>
      <c r="AL119" s="100" t="str">
        <f>IF(AL118="","",VLOOKUP(AL118,シフト記号表!$C$5:$W$46,21,FALSE))</f>
        <v/>
      </c>
      <c r="AM119" s="100" t="str">
        <f>IF(AM118="","",VLOOKUP(AM118,シフト記号表!$C$5:$W$46,21,FALSE))</f>
        <v/>
      </c>
      <c r="AN119" s="101" t="str">
        <f>IF(AN118="","",VLOOKUP(AN118,シフト記号表!$C$5:$W$46,21,FALSE))</f>
        <v/>
      </c>
      <c r="AO119" s="99" t="str">
        <f>IF(AO118="","",VLOOKUP(AO118,シフト記号表!$C$5:$W$46,21,FALSE))</f>
        <v/>
      </c>
      <c r="AP119" s="100" t="str">
        <f>IF(AP118="","",VLOOKUP(AP118,シフト記号表!$C$5:$W$46,21,FALSE))</f>
        <v/>
      </c>
      <c r="AQ119" s="100" t="str">
        <f>IF(AQ118="","",VLOOKUP(AQ118,シフト記号表!$C$5:$W$46,21,FALSE))</f>
        <v/>
      </c>
      <c r="AR119" s="100" t="str">
        <f>IF(AR118="","",VLOOKUP(AR118,シフト記号表!$C$5:$W$46,21,FALSE))</f>
        <v/>
      </c>
      <c r="AS119" s="100" t="str">
        <f>IF(AS118="","",VLOOKUP(AS118,シフト記号表!$C$5:$W$46,21,FALSE))</f>
        <v/>
      </c>
      <c r="AT119" s="100" t="str">
        <f>IF(AT118="","",VLOOKUP(AT118,シフト記号表!$C$5:$W$46,21,FALSE))</f>
        <v/>
      </c>
      <c r="AU119" s="101" t="str">
        <f>IF(AU118="","",VLOOKUP(AU118,シフト記号表!$C$5:$W$46,21,FALSE))</f>
        <v/>
      </c>
      <c r="AV119" s="99" t="str">
        <f>IF(AV118="","",VLOOKUP(AV118,シフト記号表!$C$5:$W$46,21,FALSE))</f>
        <v/>
      </c>
      <c r="AW119" s="100" t="str">
        <f>IF(AW118="","",VLOOKUP(AW118,シフト記号表!$C$5:$W$46,21,FALSE))</f>
        <v/>
      </c>
      <c r="AX119" s="100" t="str">
        <f>IF(AX118="","",VLOOKUP(AX118,シフト記号表!$C$5:$W$46,21,FALSE))</f>
        <v/>
      </c>
      <c r="AY119" s="100" t="str">
        <f>IF(AY118="","",VLOOKUP(AY118,シフト記号表!$C$5:$W$46,21,FALSE))</f>
        <v/>
      </c>
      <c r="AZ119" s="100" t="str">
        <f>IF(AZ118="","",VLOOKUP(AZ118,シフト記号表!$C$5:$W$46,21,FALSE))</f>
        <v/>
      </c>
      <c r="BA119" s="100" t="str">
        <f>IF(BA118="","",VLOOKUP(BA118,シフト記号表!$C$5:$W$46,21,FALSE))</f>
        <v/>
      </c>
      <c r="BB119" s="101" t="str">
        <f>IF(BB118="","",VLOOKUP(BB118,シフト記号表!$C$5:$W$46,21,FALSE))</f>
        <v/>
      </c>
      <c r="BC119" s="99" t="str">
        <f>IF(BC118="","",VLOOKUP(BC118,シフト記号表!$C$5:$W$46,21,FALSE))</f>
        <v/>
      </c>
      <c r="BD119" s="100" t="str">
        <f>IF(BD118="","",VLOOKUP(BD118,シフト記号表!$C$5:$W$46,21,FALSE))</f>
        <v/>
      </c>
      <c r="BE119" s="100" t="str">
        <f>IF(BE118="","",VLOOKUP(BE118,シフト記号表!$C$5:$W$46,21,FALSE))</f>
        <v/>
      </c>
      <c r="BF119" s="250">
        <f>IF($BI$3="計画",SUM(AA119:BB119),IF($BI$3="実績",SUM(AA119:BE119),""))</f>
        <v>0</v>
      </c>
      <c r="BG119" s="251"/>
      <c r="BH119" s="252">
        <f>IF($BI$3="計画",BF119/4,IF($BI$3="実績",(BF119/($BI$7/7)),""))</f>
        <v>0</v>
      </c>
      <c r="BI119" s="253"/>
      <c r="BJ119" s="238"/>
      <c r="BK119" s="239"/>
      <c r="BL119" s="239"/>
      <c r="BM119" s="239"/>
      <c r="BN119" s="240"/>
    </row>
    <row r="120" spans="2:66" ht="20.25" customHeight="1" x14ac:dyDescent="0.4">
      <c r="B120" s="102"/>
      <c r="C120" s="409"/>
      <c r="D120" s="414"/>
      <c r="E120" s="412"/>
      <c r="F120" s="413"/>
      <c r="G120" s="254"/>
      <c r="H120" s="255"/>
      <c r="I120" s="263">
        <f>G119</f>
        <v>0</v>
      </c>
      <c r="J120" s="255"/>
      <c r="K120" s="263">
        <f>M119</f>
        <v>0</v>
      </c>
      <c r="L120" s="255"/>
      <c r="M120" s="256"/>
      <c r="N120" s="257"/>
      <c r="O120" s="258"/>
      <c r="P120" s="259"/>
      <c r="Q120" s="259"/>
      <c r="R120" s="260"/>
      <c r="S120" s="276"/>
      <c r="T120" s="242"/>
      <c r="U120" s="277"/>
      <c r="V120" s="103" t="s">
        <v>127</v>
      </c>
      <c r="W120" s="129"/>
      <c r="X120" s="129"/>
      <c r="Y120" s="130"/>
      <c r="Z120" s="131"/>
      <c r="AA120" s="107" t="str">
        <f>IF(AA118="","",VLOOKUP(AA118,シフト記号表!$C$5:$Y$46,23,FALSE))</f>
        <v/>
      </c>
      <c r="AB120" s="108" t="str">
        <f>IF(AB118="","",VLOOKUP(AB118,シフト記号表!$C$5:$Y$46,23,FALSE))</f>
        <v/>
      </c>
      <c r="AC120" s="108" t="str">
        <f>IF(AC118="","",VLOOKUP(AC118,シフト記号表!$C$5:$Y$46,23,FALSE))</f>
        <v/>
      </c>
      <c r="AD120" s="108" t="str">
        <f>IF(AD118="","",VLOOKUP(AD118,シフト記号表!$C$5:$Y$46,23,FALSE))</f>
        <v/>
      </c>
      <c r="AE120" s="108" t="str">
        <f>IF(AE118="","",VLOOKUP(AE118,シフト記号表!$C$5:$Y$46,23,FALSE))</f>
        <v/>
      </c>
      <c r="AF120" s="108" t="str">
        <f>IF(AF118="","",VLOOKUP(AF118,シフト記号表!$C$5:$Y$46,23,FALSE))</f>
        <v/>
      </c>
      <c r="AG120" s="109" t="str">
        <f>IF(AG118="","",VLOOKUP(AG118,シフト記号表!$C$5:$Y$46,23,FALSE))</f>
        <v/>
      </c>
      <c r="AH120" s="107" t="str">
        <f>IF(AH118="","",VLOOKUP(AH118,シフト記号表!$C$5:$Y$46,23,FALSE))</f>
        <v/>
      </c>
      <c r="AI120" s="108" t="str">
        <f>IF(AI118="","",VLOOKUP(AI118,シフト記号表!$C$5:$Y$46,23,FALSE))</f>
        <v/>
      </c>
      <c r="AJ120" s="108" t="str">
        <f>IF(AJ118="","",VLOOKUP(AJ118,シフト記号表!$C$5:$Y$46,23,FALSE))</f>
        <v/>
      </c>
      <c r="AK120" s="108" t="str">
        <f>IF(AK118="","",VLOOKUP(AK118,シフト記号表!$C$5:$Y$46,23,FALSE))</f>
        <v/>
      </c>
      <c r="AL120" s="108" t="str">
        <f>IF(AL118="","",VLOOKUP(AL118,シフト記号表!$C$5:$Y$46,23,FALSE))</f>
        <v/>
      </c>
      <c r="AM120" s="108" t="str">
        <f>IF(AM118="","",VLOOKUP(AM118,シフト記号表!$C$5:$Y$46,23,FALSE))</f>
        <v/>
      </c>
      <c r="AN120" s="109" t="str">
        <f>IF(AN118="","",VLOOKUP(AN118,シフト記号表!$C$5:$Y$46,23,FALSE))</f>
        <v/>
      </c>
      <c r="AO120" s="107" t="str">
        <f>IF(AO118="","",VLOOKUP(AO118,シフト記号表!$C$5:$Y$46,23,FALSE))</f>
        <v/>
      </c>
      <c r="AP120" s="108" t="str">
        <f>IF(AP118="","",VLOOKUP(AP118,シフト記号表!$C$5:$Y$46,23,FALSE))</f>
        <v/>
      </c>
      <c r="AQ120" s="108" t="str">
        <f>IF(AQ118="","",VLOOKUP(AQ118,シフト記号表!$C$5:$Y$46,23,FALSE))</f>
        <v/>
      </c>
      <c r="AR120" s="108" t="str">
        <f>IF(AR118="","",VLOOKUP(AR118,シフト記号表!$C$5:$Y$46,23,FALSE))</f>
        <v/>
      </c>
      <c r="AS120" s="108" t="str">
        <f>IF(AS118="","",VLOOKUP(AS118,シフト記号表!$C$5:$Y$46,23,FALSE))</f>
        <v/>
      </c>
      <c r="AT120" s="108" t="str">
        <f>IF(AT118="","",VLOOKUP(AT118,シフト記号表!$C$5:$Y$46,23,FALSE))</f>
        <v/>
      </c>
      <c r="AU120" s="109" t="str">
        <f>IF(AU118="","",VLOOKUP(AU118,シフト記号表!$C$5:$Y$46,23,FALSE))</f>
        <v/>
      </c>
      <c r="AV120" s="107" t="str">
        <f>IF(AV118="","",VLOOKUP(AV118,シフト記号表!$C$5:$Y$46,23,FALSE))</f>
        <v/>
      </c>
      <c r="AW120" s="108" t="str">
        <f>IF(AW118="","",VLOOKUP(AW118,シフト記号表!$C$5:$Y$46,23,FALSE))</f>
        <v/>
      </c>
      <c r="AX120" s="108" t="str">
        <f>IF(AX118="","",VLOOKUP(AX118,シフト記号表!$C$5:$Y$46,23,FALSE))</f>
        <v/>
      </c>
      <c r="AY120" s="108" t="str">
        <f>IF(AY118="","",VLOOKUP(AY118,シフト記号表!$C$5:$Y$46,23,FALSE))</f>
        <v/>
      </c>
      <c r="AZ120" s="108" t="str">
        <f>IF(AZ118="","",VLOOKUP(AZ118,シフト記号表!$C$5:$Y$46,23,FALSE))</f>
        <v/>
      </c>
      <c r="BA120" s="108" t="str">
        <f>IF(BA118="","",VLOOKUP(BA118,シフト記号表!$C$5:$Y$46,23,FALSE))</f>
        <v/>
      </c>
      <c r="BB120" s="109" t="str">
        <f>IF(BB118="","",VLOOKUP(BB118,シフト記号表!$C$5:$Y$46,23,FALSE))</f>
        <v/>
      </c>
      <c r="BC120" s="107" t="str">
        <f>IF(BC118="","",VLOOKUP(BC118,シフト記号表!$C$5:$Y$46,23,FALSE))</f>
        <v/>
      </c>
      <c r="BD120" s="108" t="str">
        <f>IF(BD118="","",VLOOKUP(BD118,シフト記号表!$C$5:$Y$46,23,FALSE))</f>
        <v/>
      </c>
      <c r="BE120" s="108" t="str">
        <f>IF(BE118="","",VLOOKUP(BE118,シフト記号表!$C$5:$Y$46,23,FALSE))</f>
        <v/>
      </c>
      <c r="BF120" s="261">
        <f>IF($BI$3="計画",SUM(AA120:BB120),IF($BI$3="実績",SUM(AA120:BE120),""))</f>
        <v>0</v>
      </c>
      <c r="BG120" s="262"/>
      <c r="BH120" s="282">
        <f>IF($BI$3="計画",BF120/4,IF($BI$3="実績",(BF120/($BI$7/7)),""))</f>
        <v>0</v>
      </c>
      <c r="BI120" s="283"/>
      <c r="BJ120" s="241"/>
      <c r="BK120" s="242"/>
      <c r="BL120" s="242"/>
      <c r="BM120" s="242"/>
      <c r="BN120" s="243"/>
    </row>
    <row r="121" spans="2:66" ht="20.25" customHeight="1" x14ac:dyDescent="0.4">
      <c r="B121" s="111"/>
      <c r="C121" s="408"/>
      <c r="D121" s="411"/>
      <c r="E121" s="412"/>
      <c r="F121" s="413"/>
      <c r="G121" s="244"/>
      <c r="H121" s="245"/>
      <c r="I121" s="94"/>
      <c r="J121" s="90"/>
      <c r="K121" s="94"/>
      <c r="L121" s="90"/>
      <c r="M121" s="270"/>
      <c r="N121" s="271"/>
      <c r="O121" s="248"/>
      <c r="P121" s="249"/>
      <c r="Q121" s="249"/>
      <c r="R121" s="245"/>
      <c r="S121" s="272"/>
      <c r="T121" s="236"/>
      <c r="U121" s="273"/>
      <c r="V121" s="114" t="s">
        <v>18</v>
      </c>
      <c r="W121" s="122"/>
      <c r="X121" s="122"/>
      <c r="Y121" s="123"/>
      <c r="Z121" s="128"/>
      <c r="AA121" s="118"/>
      <c r="AB121" s="119"/>
      <c r="AC121" s="119"/>
      <c r="AD121" s="119"/>
      <c r="AE121" s="119"/>
      <c r="AF121" s="119"/>
      <c r="AG121" s="120"/>
      <c r="AH121" s="118"/>
      <c r="AI121" s="119"/>
      <c r="AJ121" s="119"/>
      <c r="AK121" s="119"/>
      <c r="AL121" s="119"/>
      <c r="AM121" s="119"/>
      <c r="AN121" s="120"/>
      <c r="AO121" s="118"/>
      <c r="AP121" s="119"/>
      <c r="AQ121" s="119"/>
      <c r="AR121" s="119"/>
      <c r="AS121" s="119"/>
      <c r="AT121" s="119"/>
      <c r="AU121" s="120"/>
      <c r="AV121" s="118"/>
      <c r="AW121" s="119"/>
      <c r="AX121" s="119"/>
      <c r="AY121" s="119"/>
      <c r="AZ121" s="119"/>
      <c r="BA121" s="119"/>
      <c r="BB121" s="120"/>
      <c r="BC121" s="118"/>
      <c r="BD121" s="119"/>
      <c r="BE121" s="121"/>
      <c r="BF121" s="278"/>
      <c r="BG121" s="279"/>
      <c r="BH121" s="280"/>
      <c r="BI121" s="281"/>
      <c r="BJ121" s="235"/>
      <c r="BK121" s="236"/>
      <c r="BL121" s="236"/>
      <c r="BM121" s="236"/>
      <c r="BN121" s="237"/>
    </row>
    <row r="122" spans="2:66" ht="20.25" customHeight="1" x14ac:dyDescent="0.4">
      <c r="B122" s="93">
        <f>B119+1</f>
        <v>35</v>
      </c>
      <c r="C122" s="409"/>
      <c r="D122" s="414"/>
      <c r="E122" s="412"/>
      <c r="F122" s="413"/>
      <c r="G122" s="244"/>
      <c r="H122" s="245"/>
      <c r="I122" s="94"/>
      <c r="J122" s="90"/>
      <c r="K122" s="94"/>
      <c r="L122" s="90"/>
      <c r="M122" s="246"/>
      <c r="N122" s="247"/>
      <c r="O122" s="248"/>
      <c r="P122" s="249"/>
      <c r="Q122" s="249"/>
      <c r="R122" s="245"/>
      <c r="S122" s="274"/>
      <c r="T122" s="239"/>
      <c r="U122" s="275"/>
      <c r="V122" s="95" t="s">
        <v>83</v>
      </c>
      <c r="W122" s="96"/>
      <c r="X122" s="96"/>
      <c r="Y122" s="97"/>
      <c r="Z122" s="98"/>
      <c r="AA122" s="99" t="str">
        <f>IF(AA121="","",VLOOKUP(AA121,シフト記号表!$C$5:$W$46,21,FALSE))</f>
        <v/>
      </c>
      <c r="AB122" s="100" t="str">
        <f>IF(AB121="","",VLOOKUP(AB121,シフト記号表!$C$5:$W$46,21,FALSE))</f>
        <v/>
      </c>
      <c r="AC122" s="100" t="str">
        <f>IF(AC121="","",VLOOKUP(AC121,シフト記号表!$C$5:$W$46,21,FALSE))</f>
        <v/>
      </c>
      <c r="AD122" s="100" t="str">
        <f>IF(AD121="","",VLOOKUP(AD121,シフト記号表!$C$5:$W$46,21,FALSE))</f>
        <v/>
      </c>
      <c r="AE122" s="100" t="str">
        <f>IF(AE121="","",VLOOKUP(AE121,シフト記号表!$C$5:$W$46,21,FALSE))</f>
        <v/>
      </c>
      <c r="AF122" s="100" t="str">
        <f>IF(AF121="","",VLOOKUP(AF121,シフト記号表!$C$5:$W$46,21,FALSE))</f>
        <v/>
      </c>
      <c r="AG122" s="101" t="str">
        <f>IF(AG121="","",VLOOKUP(AG121,シフト記号表!$C$5:$W$46,21,FALSE))</f>
        <v/>
      </c>
      <c r="AH122" s="99" t="str">
        <f>IF(AH121="","",VLOOKUP(AH121,シフト記号表!$C$5:$W$46,21,FALSE))</f>
        <v/>
      </c>
      <c r="AI122" s="100" t="str">
        <f>IF(AI121="","",VLOOKUP(AI121,シフト記号表!$C$5:$W$46,21,FALSE))</f>
        <v/>
      </c>
      <c r="AJ122" s="100" t="str">
        <f>IF(AJ121="","",VLOOKUP(AJ121,シフト記号表!$C$5:$W$46,21,FALSE))</f>
        <v/>
      </c>
      <c r="AK122" s="100" t="str">
        <f>IF(AK121="","",VLOOKUP(AK121,シフト記号表!$C$5:$W$46,21,FALSE))</f>
        <v/>
      </c>
      <c r="AL122" s="100" t="str">
        <f>IF(AL121="","",VLOOKUP(AL121,シフト記号表!$C$5:$W$46,21,FALSE))</f>
        <v/>
      </c>
      <c r="AM122" s="100" t="str">
        <f>IF(AM121="","",VLOOKUP(AM121,シフト記号表!$C$5:$W$46,21,FALSE))</f>
        <v/>
      </c>
      <c r="AN122" s="101" t="str">
        <f>IF(AN121="","",VLOOKUP(AN121,シフト記号表!$C$5:$W$46,21,FALSE))</f>
        <v/>
      </c>
      <c r="AO122" s="99" t="str">
        <f>IF(AO121="","",VLOOKUP(AO121,シフト記号表!$C$5:$W$46,21,FALSE))</f>
        <v/>
      </c>
      <c r="AP122" s="100" t="str">
        <f>IF(AP121="","",VLOOKUP(AP121,シフト記号表!$C$5:$W$46,21,FALSE))</f>
        <v/>
      </c>
      <c r="AQ122" s="100" t="str">
        <f>IF(AQ121="","",VLOOKUP(AQ121,シフト記号表!$C$5:$W$46,21,FALSE))</f>
        <v/>
      </c>
      <c r="AR122" s="100" t="str">
        <f>IF(AR121="","",VLOOKUP(AR121,シフト記号表!$C$5:$W$46,21,FALSE))</f>
        <v/>
      </c>
      <c r="AS122" s="100" t="str">
        <f>IF(AS121="","",VLOOKUP(AS121,シフト記号表!$C$5:$W$46,21,FALSE))</f>
        <v/>
      </c>
      <c r="AT122" s="100" t="str">
        <f>IF(AT121="","",VLOOKUP(AT121,シフト記号表!$C$5:$W$46,21,FALSE))</f>
        <v/>
      </c>
      <c r="AU122" s="101" t="str">
        <f>IF(AU121="","",VLOOKUP(AU121,シフト記号表!$C$5:$W$46,21,FALSE))</f>
        <v/>
      </c>
      <c r="AV122" s="99" t="str">
        <f>IF(AV121="","",VLOOKUP(AV121,シフト記号表!$C$5:$W$46,21,FALSE))</f>
        <v/>
      </c>
      <c r="AW122" s="100" t="str">
        <f>IF(AW121="","",VLOOKUP(AW121,シフト記号表!$C$5:$W$46,21,FALSE))</f>
        <v/>
      </c>
      <c r="AX122" s="100" t="str">
        <f>IF(AX121="","",VLOOKUP(AX121,シフト記号表!$C$5:$W$46,21,FALSE))</f>
        <v/>
      </c>
      <c r="AY122" s="100" t="str">
        <f>IF(AY121="","",VLOOKUP(AY121,シフト記号表!$C$5:$W$46,21,FALSE))</f>
        <v/>
      </c>
      <c r="AZ122" s="100" t="str">
        <f>IF(AZ121="","",VLOOKUP(AZ121,シフト記号表!$C$5:$W$46,21,FALSE))</f>
        <v/>
      </c>
      <c r="BA122" s="100" t="str">
        <f>IF(BA121="","",VLOOKUP(BA121,シフト記号表!$C$5:$W$46,21,FALSE))</f>
        <v/>
      </c>
      <c r="BB122" s="101" t="str">
        <f>IF(BB121="","",VLOOKUP(BB121,シフト記号表!$C$5:$W$46,21,FALSE))</f>
        <v/>
      </c>
      <c r="BC122" s="99" t="str">
        <f>IF(BC121="","",VLOOKUP(BC121,シフト記号表!$C$5:$W$46,21,FALSE))</f>
        <v/>
      </c>
      <c r="BD122" s="100" t="str">
        <f>IF(BD121="","",VLOOKUP(BD121,シフト記号表!$C$5:$W$46,21,FALSE))</f>
        <v/>
      </c>
      <c r="BE122" s="100" t="str">
        <f>IF(BE121="","",VLOOKUP(BE121,シフト記号表!$C$5:$W$46,21,FALSE))</f>
        <v/>
      </c>
      <c r="BF122" s="250">
        <f>IF($BI$3="計画",SUM(AA122:BB122),IF($BI$3="実績",SUM(AA122:BE122),""))</f>
        <v>0</v>
      </c>
      <c r="BG122" s="251"/>
      <c r="BH122" s="252">
        <f>IF($BI$3="計画",BF122/4,IF($BI$3="実績",(BF122/($BI$7/7)),""))</f>
        <v>0</v>
      </c>
      <c r="BI122" s="253"/>
      <c r="BJ122" s="238"/>
      <c r="BK122" s="239"/>
      <c r="BL122" s="239"/>
      <c r="BM122" s="239"/>
      <c r="BN122" s="240"/>
    </row>
    <row r="123" spans="2:66" ht="20.25" customHeight="1" x14ac:dyDescent="0.4">
      <c r="B123" s="102"/>
      <c r="C123" s="409"/>
      <c r="D123" s="414"/>
      <c r="E123" s="412"/>
      <c r="F123" s="413"/>
      <c r="G123" s="254"/>
      <c r="H123" s="255"/>
      <c r="I123" s="263">
        <f>G122</f>
        <v>0</v>
      </c>
      <c r="J123" s="255"/>
      <c r="K123" s="263">
        <f>M122</f>
        <v>0</v>
      </c>
      <c r="L123" s="255"/>
      <c r="M123" s="256"/>
      <c r="N123" s="257"/>
      <c r="O123" s="258"/>
      <c r="P123" s="259"/>
      <c r="Q123" s="259"/>
      <c r="R123" s="260"/>
      <c r="S123" s="276"/>
      <c r="T123" s="242"/>
      <c r="U123" s="277"/>
      <c r="V123" s="103" t="s">
        <v>127</v>
      </c>
      <c r="W123" s="129"/>
      <c r="X123" s="129"/>
      <c r="Y123" s="130"/>
      <c r="Z123" s="131"/>
      <c r="AA123" s="107" t="str">
        <f>IF(AA121="","",VLOOKUP(AA121,シフト記号表!$C$5:$Y$46,23,FALSE))</f>
        <v/>
      </c>
      <c r="AB123" s="108" t="str">
        <f>IF(AB121="","",VLOOKUP(AB121,シフト記号表!$C$5:$Y$46,23,FALSE))</f>
        <v/>
      </c>
      <c r="AC123" s="108" t="str">
        <f>IF(AC121="","",VLOOKUP(AC121,シフト記号表!$C$5:$Y$46,23,FALSE))</f>
        <v/>
      </c>
      <c r="AD123" s="108" t="str">
        <f>IF(AD121="","",VLOOKUP(AD121,シフト記号表!$C$5:$Y$46,23,FALSE))</f>
        <v/>
      </c>
      <c r="AE123" s="108" t="str">
        <f>IF(AE121="","",VLOOKUP(AE121,シフト記号表!$C$5:$Y$46,23,FALSE))</f>
        <v/>
      </c>
      <c r="AF123" s="108" t="str">
        <f>IF(AF121="","",VLOOKUP(AF121,シフト記号表!$C$5:$Y$46,23,FALSE))</f>
        <v/>
      </c>
      <c r="AG123" s="109" t="str">
        <f>IF(AG121="","",VLOOKUP(AG121,シフト記号表!$C$5:$Y$46,23,FALSE))</f>
        <v/>
      </c>
      <c r="AH123" s="107" t="str">
        <f>IF(AH121="","",VLOOKUP(AH121,シフト記号表!$C$5:$Y$46,23,FALSE))</f>
        <v/>
      </c>
      <c r="AI123" s="108" t="str">
        <f>IF(AI121="","",VLOOKUP(AI121,シフト記号表!$C$5:$Y$46,23,FALSE))</f>
        <v/>
      </c>
      <c r="AJ123" s="108" t="str">
        <f>IF(AJ121="","",VLOOKUP(AJ121,シフト記号表!$C$5:$Y$46,23,FALSE))</f>
        <v/>
      </c>
      <c r="AK123" s="108" t="str">
        <f>IF(AK121="","",VLOOKUP(AK121,シフト記号表!$C$5:$Y$46,23,FALSE))</f>
        <v/>
      </c>
      <c r="AL123" s="108" t="str">
        <f>IF(AL121="","",VLOOKUP(AL121,シフト記号表!$C$5:$Y$46,23,FALSE))</f>
        <v/>
      </c>
      <c r="AM123" s="108" t="str">
        <f>IF(AM121="","",VLOOKUP(AM121,シフト記号表!$C$5:$Y$46,23,FALSE))</f>
        <v/>
      </c>
      <c r="AN123" s="109" t="str">
        <f>IF(AN121="","",VLOOKUP(AN121,シフト記号表!$C$5:$Y$46,23,FALSE))</f>
        <v/>
      </c>
      <c r="AO123" s="107" t="str">
        <f>IF(AO121="","",VLOOKUP(AO121,シフト記号表!$C$5:$Y$46,23,FALSE))</f>
        <v/>
      </c>
      <c r="AP123" s="108" t="str">
        <f>IF(AP121="","",VLOOKUP(AP121,シフト記号表!$C$5:$Y$46,23,FALSE))</f>
        <v/>
      </c>
      <c r="AQ123" s="108" t="str">
        <f>IF(AQ121="","",VLOOKUP(AQ121,シフト記号表!$C$5:$Y$46,23,FALSE))</f>
        <v/>
      </c>
      <c r="AR123" s="108" t="str">
        <f>IF(AR121="","",VLOOKUP(AR121,シフト記号表!$C$5:$Y$46,23,FALSE))</f>
        <v/>
      </c>
      <c r="AS123" s="108" t="str">
        <f>IF(AS121="","",VLOOKUP(AS121,シフト記号表!$C$5:$Y$46,23,FALSE))</f>
        <v/>
      </c>
      <c r="AT123" s="108" t="str">
        <f>IF(AT121="","",VLOOKUP(AT121,シフト記号表!$C$5:$Y$46,23,FALSE))</f>
        <v/>
      </c>
      <c r="AU123" s="109" t="str">
        <f>IF(AU121="","",VLOOKUP(AU121,シフト記号表!$C$5:$Y$46,23,FALSE))</f>
        <v/>
      </c>
      <c r="AV123" s="107" t="str">
        <f>IF(AV121="","",VLOOKUP(AV121,シフト記号表!$C$5:$Y$46,23,FALSE))</f>
        <v/>
      </c>
      <c r="AW123" s="108" t="str">
        <f>IF(AW121="","",VLOOKUP(AW121,シフト記号表!$C$5:$Y$46,23,FALSE))</f>
        <v/>
      </c>
      <c r="AX123" s="108" t="str">
        <f>IF(AX121="","",VLOOKUP(AX121,シフト記号表!$C$5:$Y$46,23,FALSE))</f>
        <v/>
      </c>
      <c r="AY123" s="108" t="str">
        <f>IF(AY121="","",VLOOKUP(AY121,シフト記号表!$C$5:$Y$46,23,FALSE))</f>
        <v/>
      </c>
      <c r="AZ123" s="108" t="str">
        <f>IF(AZ121="","",VLOOKUP(AZ121,シフト記号表!$C$5:$Y$46,23,FALSE))</f>
        <v/>
      </c>
      <c r="BA123" s="108" t="str">
        <f>IF(BA121="","",VLOOKUP(BA121,シフト記号表!$C$5:$Y$46,23,FALSE))</f>
        <v/>
      </c>
      <c r="BB123" s="109" t="str">
        <f>IF(BB121="","",VLOOKUP(BB121,シフト記号表!$C$5:$Y$46,23,FALSE))</f>
        <v/>
      </c>
      <c r="BC123" s="107" t="str">
        <f>IF(BC121="","",VLOOKUP(BC121,シフト記号表!$C$5:$Y$46,23,FALSE))</f>
        <v/>
      </c>
      <c r="BD123" s="108" t="str">
        <f>IF(BD121="","",VLOOKUP(BD121,シフト記号表!$C$5:$Y$46,23,FALSE))</f>
        <v/>
      </c>
      <c r="BE123" s="108" t="str">
        <f>IF(BE121="","",VLOOKUP(BE121,シフト記号表!$C$5:$Y$46,23,FALSE))</f>
        <v/>
      </c>
      <c r="BF123" s="261">
        <f>IF($BI$3="計画",SUM(AA123:BB123),IF($BI$3="実績",SUM(AA123:BE123),""))</f>
        <v>0</v>
      </c>
      <c r="BG123" s="262"/>
      <c r="BH123" s="282">
        <f>IF($BI$3="計画",BF123/4,IF($BI$3="実績",(BF123/($BI$7/7)),""))</f>
        <v>0</v>
      </c>
      <c r="BI123" s="283"/>
      <c r="BJ123" s="241"/>
      <c r="BK123" s="242"/>
      <c r="BL123" s="242"/>
      <c r="BM123" s="242"/>
      <c r="BN123" s="243"/>
    </row>
    <row r="124" spans="2:66" ht="20.25" customHeight="1" x14ac:dyDescent="0.4">
      <c r="B124" s="111"/>
      <c r="C124" s="408"/>
      <c r="D124" s="411"/>
      <c r="E124" s="412"/>
      <c r="F124" s="413"/>
      <c r="G124" s="284"/>
      <c r="H124" s="285"/>
      <c r="I124" s="112"/>
      <c r="J124" s="113"/>
      <c r="K124" s="112"/>
      <c r="L124" s="113"/>
      <c r="M124" s="270"/>
      <c r="N124" s="271"/>
      <c r="O124" s="286"/>
      <c r="P124" s="287"/>
      <c r="Q124" s="287"/>
      <c r="R124" s="285"/>
      <c r="S124" s="272"/>
      <c r="T124" s="236"/>
      <c r="U124" s="273"/>
      <c r="V124" s="133" t="s">
        <v>18</v>
      </c>
      <c r="W124" s="134"/>
      <c r="X124" s="134"/>
      <c r="Y124" s="135"/>
      <c r="Z124" s="136"/>
      <c r="AA124" s="118"/>
      <c r="AB124" s="119"/>
      <c r="AC124" s="119"/>
      <c r="AD124" s="119"/>
      <c r="AE124" s="119"/>
      <c r="AF124" s="119"/>
      <c r="AG124" s="120"/>
      <c r="AH124" s="118"/>
      <c r="AI124" s="119"/>
      <c r="AJ124" s="119"/>
      <c r="AK124" s="119"/>
      <c r="AL124" s="119"/>
      <c r="AM124" s="119"/>
      <c r="AN124" s="120"/>
      <c r="AO124" s="118"/>
      <c r="AP124" s="119"/>
      <c r="AQ124" s="119"/>
      <c r="AR124" s="119"/>
      <c r="AS124" s="119"/>
      <c r="AT124" s="119"/>
      <c r="AU124" s="120"/>
      <c r="AV124" s="118"/>
      <c r="AW124" s="119"/>
      <c r="AX124" s="119"/>
      <c r="AY124" s="119"/>
      <c r="AZ124" s="119"/>
      <c r="BA124" s="119"/>
      <c r="BB124" s="120"/>
      <c r="BC124" s="118"/>
      <c r="BD124" s="119"/>
      <c r="BE124" s="121"/>
      <c r="BF124" s="278"/>
      <c r="BG124" s="279"/>
      <c r="BH124" s="280"/>
      <c r="BI124" s="281"/>
      <c r="BJ124" s="235"/>
      <c r="BK124" s="236"/>
      <c r="BL124" s="236"/>
      <c r="BM124" s="236"/>
      <c r="BN124" s="237"/>
    </row>
    <row r="125" spans="2:66" ht="20.25" customHeight="1" x14ac:dyDescent="0.4">
      <c r="B125" s="93">
        <f>B122+1</f>
        <v>36</v>
      </c>
      <c r="C125" s="409"/>
      <c r="D125" s="414"/>
      <c r="E125" s="412"/>
      <c r="F125" s="413"/>
      <c r="G125" s="244"/>
      <c r="H125" s="245"/>
      <c r="I125" s="94"/>
      <c r="J125" s="90"/>
      <c r="K125" s="94"/>
      <c r="L125" s="90"/>
      <c r="M125" s="246"/>
      <c r="N125" s="247"/>
      <c r="O125" s="248"/>
      <c r="P125" s="249"/>
      <c r="Q125" s="249"/>
      <c r="R125" s="245"/>
      <c r="S125" s="274"/>
      <c r="T125" s="239"/>
      <c r="U125" s="275"/>
      <c r="V125" s="95" t="s">
        <v>83</v>
      </c>
      <c r="W125" s="96"/>
      <c r="X125" s="96"/>
      <c r="Y125" s="97"/>
      <c r="Z125" s="98"/>
      <c r="AA125" s="99" t="str">
        <f>IF(AA124="","",VLOOKUP(AA124,シフト記号表!$C$5:$W$46,21,FALSE))</f>
        <v/>
      </c>
      <c r="AB125" s="100" t="str">
        <f>IF(AB124="","",VLOOKUP(AB124,シフト記号表!$C$5:$W$46,21,FALSE))</f>
        <v/>
      </c>
      <c r="AC125" s="100" t="str">
        <f>IF(AC124="","",VLOOKUP(AC124,シフト記号表!$C$5:$W$46,21,FALSE))</f>
        <v/>
      </c>
      <c r="AD125" s="100" t="str">
        <f>IF(AD124="","",VLOOKUP(AD124,シフト記号表!$C$5:$W$46,21,FALSE))</f>
        <v/>
      </c>
      <c r="AE125" s="100" t="str">
        <f>IF(AE124="","",VLOOKUP(AE124,シフト記号表!$C$5:$W$46,21,FALSE))</f>
        <v/>
      </c>
      <c r="AF125" s="100" t="str">
        <f>IF(AF124="","",VLOOKUP(AF124,シフト記号表!$C$5:$W$46,21,FALSE))</f>
        <v/>
      </c>
      <c r="AG125" s="101" t="str">
        <f>IF(AG124="","",VLOOKUP(AG124,シフト記号表!$C$5:$W$46,21,FALSE))</f>
        <v/>
      </c>
      <c r="AH125" s="99" t="str">
        <f>IF(AH124="","",VLOOKUP(AH124,シフト記号表!$C$5:$W$46,21,FALSE))</f>
        <v/>
      </c>
      <c r="AI125" s="100" t="str">
        <f>IF(AI124="","",VLOOKUP(AI124,シフト記号表!$C$5:$W$46,21,FALSE))</f>
        <v/>
      </c>
      <c r="AJ125" s="100" t="str">
        <f>IF(AJ124="","",VLOOKUP(AJ124,シフト記号表!$C$5:$W$46,21,FALSE))</f>
        <v/>
      </c>
      <c r="AK125" s="100" t="str">
        <f>IF(AK124="","",VLOOKUP(AK124,シフト記号表!$C$5:$W$46,21,FALSE))</f>
        <v/>
      </c>
      <c r="AL125" s="100" t="str">
        <f>IF(AL124="","",VLOOKUP(AL124,シフト記号表!$C$5:$W$46,21,FALSE))</f>
        <v/>
      </c>
      <c r="AM125" s="100" t="str">
        <f>IF(AM124="","",VLOOKUP(AM124,シフト記号表!$C$5:$W$46,21,FALSE))</f>
        <v/>
      </c>
      <c r="AN125" s="101" t="str">
        <f>IF(AN124="","",VLOOKUP(AN124,シフト記号表!$C$5:$W$46,21,FALSE))</f>
        <v/>
      </c>
      <c r="AO125" s="99" t="str">
        <f>IF(AO124="","",VLOOKUP(AO124,シフト記号表!$C$5:$W$46,21,FALSE))</f>
        <v/>
      </c>
      <c r="AP125" s="100" t="str">
        <f>IF(AP124="","",VLOOKUP(AP124,シフト記号表!$C$5:$W$46,21,FALSE))</f>
        <v/>
      </c>
      <c r="AQ125" s="100" t="str">
        <f>IF(AQ124="","",VLOOKUP(AQ124,シフト記号表!$C$5:$W$46,21,FALSE))</f>
        <v/>
      </c>
      <c r="AR125" s="100" t="str">
        <f>IF(AR124="","",VLOOKUP(AR124,シフト記号表!$C$5:$W$46,21,FALSE))</f>
        <v/>
      </c>
      <c r="AS125" s="100" t="str">
        <f>IF(AS124="","",VLOOKUP(AS124,シフト記号表!$C$5:$W$46,21,FALSE))</f>
        <v/>
      </c>
      <c r="AT125" s="100" t="str">
        <f>IF(AT124="","",VLOOKUP(AT124,シフト記号表!$C$5:$W$46,21,FALSE))</f>
        <v/>
      </c>
      <c r="AU125" s="101" t="str">
        <f>IF(AU124="","",VLOOKUP(AU124,シフト記号表!$C$5:$W$46,21,FALSE))</f>
        <v/>
      </c>
      <c r="AV125" s="99" t="str">
        <f>IF(AV124="","",VLOOKUP(AV124,シフト記号表!$C$5:$W$46,21,FALSE))</f>
        <v/>
      </c>
      <c r="AW125" s="100" t="str">
        <f>IF(AW124="","",VLOOKUP(AW124,シフト記号表!$C$5:$W$46,21,FALSE))</f>
        <v/>
      </c>
      <c r="AX125" s="100" t="str">
        <f>IF(AX124="","",VLOOKUP(AX124,シフト記号表!$C$5:$W$46,21,FALSE))</f>
        <v/>
      </c>
      <c r="AY125" s="100" t="str">
        <f>IF(AY124="","",VLOOKUP(AY124,シフト記号表!$C$5:$W$46,21,FALSE))</f>
        <v/>
      </c>
      <c r="AZ125" s="100" t="str">
        <f>IF(AZ124="","",VLOOKUP(AZ124,シフト記号表!$C$5:$W$46,21,FALSE))</f>
        <v/>
      </c>
      <c r="BA125" s="100" t="str">
        <f>IF(BA124="","",VLOOKUP(BA124,シフト記号表!$C$5:$W$46,21,FALSE))</f>
        <v/>
      </c>
      <c r="BB125" s="101" t="str">
        <f>IF(BB124="","",VLOOKUP(BB124,シフト記号表!$C$5:$W$46,21,FALSE))</f>
        <v/>
      </c>
      <c r="BC125" s="99" t="str">
        <f>IF(BC124="","",VLOOKUP(BC124,シフト記号表!$C$5:$W$46,21,FALSE))</f>
        <v/>
      </c>
      <c r="BD125" s="100" t="str">
        <f>IF(BD124="","",VLOOKUP(BD124,シフト記号表!$C$5:$W$46,21,FALSE))</f>
        <v/>
      </c>
      <c r="BE125" s="100" t="str">
        <f>IF(BE124="","",VLOOKUP(BE124,シフト記号表!$C$5:$W$46,21,FALSE))</f>
        <v/>
      </c>
      <c r="BF125" s="250">
        <f>IF($BI$3="計画",SUM(AA125:BB125),IF($BI$3="実績",SUM(AA125:BE125),""))</f>
        <v>0</v>
      </c>
      <c r="BG125" s="251"/>
      <c r="BH125" s="252">
        <f>IF($BI$3="計画",BF125/4,IF($BI$3="実績",(BF125/($BI$7/7)),""))</f>
        <v>0</v>
      </c>
      <c r="BI125" s="253"/>
      <c r="BJ125" s="238"/>
      <c r="BK125" s="239"/>
      <c r="BL125" s="239"/>
      <c r="BM125" s="239"/>
      <c r="BN125" s="240"/>
    </row>
    <row r="126" spans="2:66" ht="20.25" customHeight="1" thickBot="1" x14ac:dyDescent="0.45">
      <c r="B126" s="137"/>
      <c r="C126" s="410"/>
      <c r="D126" s="415"/>
      <c r="E126" s="416"/>
      <c r="F126" s="417"/>
      <c r="G126" s="308"/>
      <c r="H126" s="309"/>
      <c r="I126" s="317">
        <f>G125</f>
        <v>0</v>
      </c>
      <c r="J126" s="309"/>
      <c r="K126" s="317">
        <f>M125</f>
        <v>0</v>
      </c>
      <c r="L126" s="309"/>
      <c r="M126" s="310"/>
      <c r="N126" s="311"/>
      <c r="O126" s="325"/>
      <c r="P126" s="326"/>
      <c r="Q126" s="326"/>
      <c r="R126" s="327"/>
      <c r="S126" s="322"/>
      <c r="T126" s="323"/>
      <c r="U126" s="324"/>
      <c r="V126" s="138" t="s">
        <v>127</v>
      </c>
      <c r="W126" s="139"/>
      <c r="X126" s="139"/>
      <c r="Y126" s="140"/>
      <c r="Z126" s="141"/>
      <c r="AA126" s="142" t="str">
        <f>IF(AA124="","",VLOOKUP(AA124,シフト記号表!$C$5:$Y$46,23,FALSE))</f>
        <v/>
      </c>
      <c r="AB126" s="143" t="str">
        <f>IF(AB124="","",VLOOKUP(AB124,シフト記号表!$C$5:$Y$46,23,FALSE))</f>
        <v/>
      </c>
      <c r="AC126" s="143" t="str">
        <f>IF(AC124="","",VLOOKUP(AC124,シフト記号表!$C$5:$Y$46,23,FALSE))</f>
        <v/>
      </c>
      <c r="AD126" s="143" t="str">
        <f>IF(AD124="","",VLOOKUP(AD124,シフト記号表!$C$5:$Y$46,23,FALSE))</f>
        <v/>
      </c>
      <c r="AE126" s="143" t="str">
        <f>IF(AE124="","",VLOOKUP(AE124,シフト記号表!$C$5:$Y$46,23,FALSE))</f>
        <v/>
      </c>
      <c r="AF126" s="143" t="str">
        <f>IF(AF124="","",VLOOKUP(AF124,シフト記号表!$C$5:$Y$46,23,FALSE))</f>
        <v/>
      </c>
      <c r="AG126" s="144" t="str">
        <f>IF(AG124="","",VLOOKUP(AG124,シフト記号表!$C$5:$Y$46,23,FALSE))</f>
        <v/>
      </c>
      <c r="AH126" s="142" t="str">
        <f>IF(AH124="","",VLOOKUP(AH124,シフト記号表!$C$5:$Y$46,23,FALSE))</f>
        <v/>
      </c>
      <c r="AI126" s="143" t="str">
        <f>IF(AI124="","",VLOOKUP(AI124,シフト記号表!$C$5:$Y$46,23,FALSE))</f>
        <v/>
      </c>
      <c r="AJ126" s="143" t="str">
        <f>IF(AJ124="","",VLOOKUP(AJ124,シフト記号表!$C$5:$Y$46,23,FALSE))</f>
        <v/>
      </c>
      <c r="AK126" s="143" t="str">
        <f>IF(AK124="","",VLOOKUP(AK124,シフト記号表!$C$5:$Y$46,23,FALSE))</f>
        <v/>
      </c>
      <c r="AL126" s="143" t="str">
        <f>IF(AL124="","",VLOOKUP(AL124,シフト記号表!$C$5:$Y$46,23,FALSE))</f>
        <v/>
      </c>
      <c r="AM126" s="143" t="str">
        <f>IF(AM124="","",VLOOKUP(AM124,シフト記号表!$C$5:$Y$46,23,FALSE))</f>
        <v/>
      </c>
      <c r="AN126" s="144" t="str">
        <f>IF(AN124="","",VLOOKUP(AN124,シフト記号表!$C$5:$Y$46,23,FALSE))</f>
        <v/>
      </c>
      <c r="AO126" s="142" t="str">
        <f>IF(AO124="","",VLOOKUP(AO124,シフト記号表!$C$5:$Y$46,23,FALSE))</f>
        <v/>
      </c>
      <c r="AP126" s="143" t="str">
        <f>IF(AP124="","",VLOOKUP(AP124,シフト記号表!$C$5:$Y$46,23,FALSE))</f>
        <v/>
      </c>
      <c r="AQ126" s="143" t="str">
        <f>IF(AQ124="","",VLOOKUP(AQ124,シフト記号表!$C$5:$Y$46,23,FALSE))</f>
        <v/>
      </c>
      <c r="AR126" s="143" t="str">
        <f>IF(AR124="","",VLOOKUP(AR124,シフト記号表!$C$5:$Y$46,23,FALSE))</f>
        <v/>
      </c>
      <c r="AS126" s="143" t="str">
        <f>IF(AS124="","",VLOOKUP(AS124,シフト記号表!$C$5:$Y$46,23,FALSE))</f>
        <v/>
      </c>
      <c r="AT126" s="143" t="str">
        <f>IF(AT124="","",VLOOKUP(AT124,シフト記号表!$C$5:$Y$46,23,FALSE))</f>
        <v/>
      </c>
      <c r="AU126" s="144" t="str">
        <f>IF(AU124="","",VLOOKUP(AU124,シフト記号表!$C$5:$Y$46,23,FALSE))</f>
        <v/>
      </c>
      <c r="AV126" s="142" t="str">
        <f>IF(AV124="","",VLOOKUP(AV124,シフト記号表!$C$5:$Y$46,23,FALSE))</f>
        <v/>
      </c>
      <c r="AW126" s="143" t="str">
        <f>IF(AW124="","",VLOOKUP(AW124,シフト記号表!$C$5:$Y$46,23,FALSE))</f>
        <v/>
      </c>
      <c r="AX126" s="143" t="str">
        <f>IF(AX124="","",VLOOKUP(AX124,シフト記号表!$C$5:$Y$46,23,FALSE))</f>
        <v/>
      </c>
      <c r="AY126" s="143" t="str">
        <f>IF(AY124="","",VLOOKUP(AY124,シフト記号表!$C$5:$Y$46,23,FALSE))</f>
        <v/>
      </c>
      <c r="AZ126" s="143" t="str">
        <f>IF(AZ124="","",VLOOKUP(AZ124,シフト記号表!$C$5:$Y$46,23,FALSE))</f>
        <v/>
      </c>
      <c r="BA126" s="143" t="str">
        <f>IF(BA124="","",VLOOKUP(BA124,シフト記号表!$C$5:$Y$46,23,FALSE))</f>
        <v/>
      </c>
      <c r="BB126" s="144" t="str">
        <f>IF(BB124="","",VLOOKUP(BB124,シフト記号表!$C$5:$Y$46,23,FALSE))</f>
        <v/>
      </c>
      <c r="BC126" s="142" t="str">
        <f>IF(BC124="","",VLOOKUP(BC124,シフト記号表!$C$5:$Y$46,23,FALSE))</f>
        <v/>
      </c>
      <c r="BD126" s="143" t="str">
        <f>IF(BD124="","",VLOOKUP(BD124,シフト記号表!$C$5:$Y$46,23,FALSE))</f>
        <v/>
      </c>
      <c r="BE126" s="145" t="str">
        <f>IF(BE124="","",VLOOKUP(BE124,シフト記号表!$C$5:$Y$46,23,FALSE))</f>
        <v/>
      </c>
      <c r="BF126" s="312">
        <f>IF($BI$3="計画",SUM(AA126:BB126),IF($BI$3="実績",SUM(AA126:BE126),""))</f>
        <v>0</v>
      </c>
      <c r="BG126" s="313"/>
      <c r="BH126" s="314">
        <f>IF($BI$3="計画",BF126/4,IF($BI$3="実績",(BF126/($BI$7/7)),""))</f>
        <v>0</v>
      </c>
      <c r="BI126" s="315"/>
      <c r="BJ126" s="328"/>
      <c r="BK126" s="323"/>
      <c r="BL126" s="323"/>
      <c r="BM126" s="323"/>
      <c r="BN126" s="329"/>
    </row>
    <row r="127" spans="2:66" ht="20.25" customHeight="1" x14ac:dyDescent="0.4">
      <c r="B127" s="146"/>
      <c r="C127" s="146"/>
      <c r="D127" s="146"/>
      <c r="E127" s="146"/>
      <c r="F127" s="146"/>
      <c r="G127" s="147"/>
      <c r="H127" s="147"/>
      <c r="I127" s="147"/>
      <c r="J127" s="147"/>
      <c r="K127" s="147"/>
      <c r="L127" s="147"/>
      <c r="M127" s="148"/>
      <c r="N127" s="148"/>
      <c r="O127" s="147"/>
      <c r="P127" s="147"/>
      <c r="Q127" s="147"/>
      <c r="R127" s="147"/>
      <c r="S127" s="149"/>
      <c r="T127" s="149"/>
      <c r="U127" s="149"/>
      <c r="V127" s="150"/>
      <c r="W127" s="150"/>
      <c r="X127" s="150"/>
      <c r="Y127" s="151"/>
      <c r="Z127" s="152"/>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4"/>
      <c r="BI127" s="154"/>
      <c r="BJ127" s="149"/>
      <c r="BK127" s="149"/>
      <c r="BL127" s="149"/>
      <c r="BM127" s="149"/>
      <c r="BN127" s="149"/>
    </row>
    <row r="128" spans="2:66" ht="20.25" customHeight="1" x14ac:dyDescent="0.4">
      <c r="B128" s="146"/>
      <c r="C128" s="146"/>
      <c r="D128" s="146"/>
      <c r="E128" s="146"/>
      <c r="F128" s="146"/>
      <c r="G128" s="147"/>
      <c r="H128" s="147"/>
      <c r="I128" s="147"/>
      <c r="J128" s="147"/>
      <c r="K128" s="147"/>
      <c r="L128" s="147"/>
      <c r="M128" s="148"/>
      <c r="N128" s="155" t="s">
        <v>273</v>
      </c>
      <c r="O128" s="155"/>
      <c r="P128" s="155"/>
      <c r="Q128" s="155"/>
      <c r="R128" s="155"/>
      <c r="S128" s="155"/>
      <c r="T128" s="155"/>
      <c r="U128" s="155"/>
      <c r="V128" s="155"/>
      <c r="W128" s="155"/>
      <c r="X128" s="156"/>
      <c r="Y128" s="155"/>
      <c r="Z128" s="155"/>
      <c r="AA128" s="155"/>
      <c r="AB128" s="155"/>
      <c r="AC128" s="155"/>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4"/>
      <c r="BI128" s="154"/>
      <c r="BJ128" s="149"/>
      <c r="BK128" s="149"/>
      <c r="BL128" s="149"/>
      <c r="BM128" s="149"/>
      <c r="BN128" s="149"/>
    </row>
    <row r="129" spans="2:66" ht="20.25" customHeight="1" x14ac:dyDescent="0.4">
      <c r="B129" s="146"/>
      <c r="C129" s="146"/>
      <c r="D129" s="146"/>
      <c r="E129" s="146"/>
      <c r="F129" s="146"/>
      <c r="G129" s="147"/>
      <c r="H129" s="147"/>
      <c r="I129" s="147"/>
      <c r="J129" s="147"/>
      <c r="K129" s="147"/>
      <c r="L129" s="147"/>
      <c r="M129" s="148"/>
      <c r="N129" s="155"/>
      <c r="O129" s="155" t="s">
        <v>160</v>
      </c>
      <c r="P129" s="155"/>
      <c r="Q129" s="155"/>
      <c r="R129" s="155"/>
      <c r="S129" s="155"/>
      <c r="T129" s="155"/>
      <c r="U129" s="155"/>
      <c r="V129" s="155"/>
      <c r="W129" s="155"/>
      <c r="X129" s="156"/>
      <c r="Y129" s="155"/>
      <c r="Z129" s="155"/>
      <c r="AA129" s="155"/>
      <c r="AB129" s="155"/>
      <c r="AC129" s="155"/>
      <c r="AD129" s="153"/>
      <c r="AE129" s="155" t="s">
        <v>171</v>
      </c>
      <c r="AF129" s="155"/>
      <c r="AG129" s="155"/>
      <c r="AH129" s="155"/>
      <c r="AI129" s="155"/>
      <c r="AJ129" s="155"/>
      <c r="AK129" s="155"/>
      <c r="AL129" s="155"/>
      <c r="AM129" s="155"/>
      <c r="AN129" s="156"/>
      <c r="AO129" s="155"/>
      <c r="AP129" s="155"/>
      <c r="AQ129" s="155"/>
      <c r="AR129" s="155"/>
      <c r="AS129" s="153"/>
      <c r="AT129" s="153"/>
      <c r="AU129" s="155" t="s">
        <v>172</v>
      </c>
      <c r="AV129" s="153"/>
      <c r="AW129" s="153"/>
      <c r="AX129" s="153"/>
      <c r="AY129" s="153"/>
      <c r="AZ129" s="153"/>
      <c r="BA129" s="153"/>
      <c r="BB129" s="153"/>
      <c r="BC129" s="153"/>
      <c r="BD129" s="153"/>
      <c r="BE129" s="153"/>
      <c r="BF129" s="153"/>
      <c r="BG129" s="153"/>
      <c r="BH129" s="154"/>
      <c r="BI129" s="154"/>
      <c r="BJ129" s="157"/>
      <c r="BK129" s="157"/>
      <c r="BL129" s="157"/>
      <c r="BM129" s="157"/>
      <c r="BN129" s="149"/>
    </row>
    <row r="130" spans="2:66" ht="20.25" customHeight="1" x14ac:dyDescent="0.4">
      <c r="B130" s="146"/>
      <c r="C130" s="146"/>
      <c r="D130" s="146"/>
      <c r="E130" s="146"/>
      <c r="F130" s="146"/>
      <c r="G130" s="147"/>
      <c r="H130" s="147"/>
      <c r="I130" s="147"/>
      <c r="J130" s="147"/>
      <c r="K130" s="147"/>
      <c r="L130" s="147"/>
      <c r="M130" s="148"/>
      <c r="N130" s="155"/>
      <c r="O130" s="232" t="s">
        <v>152</v>
      </c>
      <c r="P130" s="232"/>
      <c r="Q130" s="232" t="s">
        <v>153</v>
      </c>
      <c r="R130" s="232"/>
      <c r="S130" s="232"/>
      <c r="T130" s="232"/>
      <c r="U130" s="155"/>
      <c r="V130" s="316" t="s">
        <v>154</v>
      </c>
      <c r="W130" s="316"/>
      <c r="X130" s="316"/>
      <c r="Y130" s="316"/>
      <c r="Z130" s="158"/>
      <c r="AA130" s="159" t="s">
        <v>155</v>
      </c>
      <c r="AB130" s="159"/>
      <c r="AC130" s="64"/>
      <c r="AD130" s="153"/>
      <c r="AE130" s="232" t="s">
        <v>152</v>
      </c>
      <c r="AF130" s="232"/>
      <c r="AG130" s="232" t="s">
        <v>153</v>
      </c>
      <c r="AH130" s="232"/>
      <c r="AI130" s="232"/>
      <c r="AJ130" s="232"/>
      <c r="AK130" s="155"/>
      <c r="AL130" s="316" t="s">
        <v>154</v>
      </c>
      <c r="AM130" s="316"/>
      <c r="AN130" s="316"/>
      <c r="AO130" s="316"/>
      <c r="AP130" s="158"/>
      <c r="AQ130" s="159" t="s">
        <v>155</v>
      </c>
      <c r="AR130" s="159"/>
      <c r="AS130" s="153"/>
      <c r="AT130" s="153"/>
      <c r="AU130" s="153"/>
      <c r="AV130" s="153"/>
      <c r="AW130" s="153"/>
      <c r="AX130" s="153"/>
      <c r="AY130" s="153"/>
      <c r="AZ130" s="153"/>
      <c r="BA130" s="153"/>
      <c r="BB130" s="153"/>
      <c r="BC130" s="153"/>
      <c r="BD130" s="153"/>
      <c r="BE130" s="153"/>
      <c r="BF130" s="153"/>
      <c r="BG130" s="153"/>
      <c r="BH130" s="154"/>
      <c r="BI130" s="154"/>
      <c r="BJ130" s="157"/>
      <c r="BK130" s="157"/>
      <c r="BL130" s="157"/>
      <c r="BM130" s="157"/>
      <c r="BN130" s="149"/>
    </row>
    <row r="131" spans="2:66" ht="20.25" customHeight="1" x14ac:dyDescent="0.4">
      <c r="B131" s="146"/>
      <c r="C131" s="146"/>
      <c r="D131" s="146"/>
      <c r="E131" s="146"/>
      <c r="F131" s="146"/>
      <c r="G131" s="147"/>
      <c r="H131" s="147"/>
      <c r="I131" s="147"/>
      <c r="J131" s="147"/>
      <c r="K131" s="147"/>
      <c r="L131" s="147"/>
      <c r="M131" s="148"/>
      <c r="N131" s="155"/>
      <c r="O131" s="288"/>
      <c r="P131" s="288"/>
      <c r="Q131" s="288" t="s">
        <v>156</v>
      </c>
      <c r="R131" s="288"/>
      <c r="S131" s="288" t="s">
        <v>157</v>
      </c>
      <c r="T131" s="288"/>
      <c r="U131" s="155"/>
      <c r="V131" s="288" t="s">
        <v>156</v>
      </c>
      <c r="W131" s="288"/>
      <c r="X131" s="288" t="s">
        <v>157</v>
      </c>
      <c r="Y131" s="288"/>
      <c r="Z131" s="158"/>
      <c r="AA131" s="159" t="s">
        <v>158</v>
      </c>
      <c r="AB131" s="159"/>
      <c r="AC131" s="64"/>
      <c r="AD131" s="153"/>
      <c r="AE131" s="288"/>
      <c r="AF131" s="288"/>
      <c r="AG131" s="288" t="s">
        <v>156</v>
      </c>
      <c r="AH131" s="288"/>
      <c r="AI131" s="288" t="s">
        <v>157</v>
      </c>
      <c r="AJ131" s="288"/>
      <c r="AK131" s="155"/>
      <c r="AL131" s="288" t="s">
        <v>156</v>
      </c>
      <c r="AM131" s="288"/>
      <c r="AN131" s="288" t="s">
        <v>157</v>
      </c>
      <c r="AO131" s="288"/>
      <c r="AP131" s="158"/>
      <c r="AQ131" s="159" t="s">
        <v>158</v>
      </c>
      <c r="AR131" s="159"/>
      <c r="AS131" s="153"/>
      <c r="AT131" s="153"/>
      <c r="AU131" s="160" t="s">
        <v>134</v>
      </c>
      <c r="AV131" s="160"/>
      <c r="AW131" s="160"/>
      <c r="AX131" s="160"/>
      <c r="AY131" s="158"/>
      <c r="AZ131" s="159" t="s">
        <v>135</v>
      </c>
      <c r="BA131" s="160"/>
      <c r="BB131" s="160"/>
      <c r="BC131" s="160"/>
      <c r="BD131" s="158"/>
      <c r="BE131" s="288" t="s">
        <v>159</v>
      </c>
      <c r="BF131" s="288"/>
      <c r="BG131" s="288"/>
      <c r="BH131" s="288"/>
      <c r="BI131" s="154"/>
      <c r="BJ131" s="155"/>
      <c r="BK131" s="155"/>
      <c r="BL131" s="155"/>
      <c r="BM131" s="155"/>
      <c r="BN131" s="149"/>
    </row>
    <row r="132" spans="2:66" ht="20.25" customHeight="1" x14ac:dyDescent="0.4">
      <c r="B132" s="146"/>
      <c r="C132" s="146"/>
      <c r="D132" s="146"/>
      <c r="E132" s="146"/>
      <c r="F132" s="146"/>
      <c r="G132" s="147"/>
      <c r="H132" s="147"/>
      <c r="I132" s="147"/>
      <c r="J132" s="147"/>
      <c r="K132" s="147"/>
      <c r="L132" s="147"/>
      <c r="M132" s="148"/>
      <c r="N132" s="155"/>
      <c r="O132" s="289" t="s">
        <v>6</v>
      </c>
      <c r="P132" s="289"/>
      <c r="Q132" s="295">
        <f>SUMIFS($BF$19:$BG$126,$G$19:$H$126,"看護職員",$M$19:$N$126,"A")+SUMIFS($BF$19:$BG$126,$I$19:$J$126,"看護職員",$K$19:$L$126,"A")</f>
        <v>0</v>
      </c>
      <c r="R132" s="295"/>
      <c r="S132" s="296">
        <f>SUMIFS($BH$19:$BI$126,$G$19:$H$126,"看護職員",$M$19:$N$126,"A")+SUMIFS($BH$19:$BI$126,$I$19:$J$126,"看護職員",$K$19:$L$126,"A")</f>
        <v>0</v>
      </c>
      <c r="T132" s="296"/>
      <c r="U132" s="155"/>
      <c r="V132" s="299">
        <v>0</v>
      </c>
      <c r="W132" s="299"/>
      <c r="X132" s="305">
        <v>0</v>
      </c>
      <c r="Y132" s="305"/>
      <c r="Z132" s="158"/>
      <c r="AA132" s="303">
        <v>0</v>
      </c>
      <c r="AB132" s="304"/>
      <c r="AC132" s="64"/>
      <c r="AD132" s="153"/>
      <c r="AE132" s="289" t="s">
        <v>6</v>
      </c>
      <c r="AF132" s="289"/>
      <c r="AG132" s="295">
        <f>SUMIFS($BF$19:$BG$126,$G$19:$H$126,"介護職員",$M$19:$N$126,"A")+SUMIFS($BF$19:$BG$126,$I$19:$J$126,"介護職員",$K$19:$L$126,"A")</f>
        <v>0</v>
      </c>
      <c r="AH132" s="295"/>
      <c r="AI132" s="296">
        <f>SUMIFS($BH$19:$BI$126,$G$19:$H$126,"介護職員",$M$19:$N$126,"A")+SUMIFS($BH$19:$BI$126,$I$19:$J$126,"介護職員",$K$19:$L$126,"A")</f>
        <v>0</v>
      </c>
      <c r="AJ132" s="296"/>
      <c r="AK132" s="155"/>
      <c r="AL132" s="299">
        <v>0</v>
      </c>
      <c r="AM132" s="299"/>
      <c r="AN132" s="305">
        <v>0</v>
      </c>
      <c r="AO132" s="305"/>
      <c r="AP132" s="158"/>
      <c r="AQ132" s="303">
        <v>0</v>
      </c>
      <c r="AR132" s="304"/>
      <c r="AS132" s="153"/>
      <c r="AT132" s="153"/>
      <c r="AU132" s="306">
        <f>Y146</f>
        <v>0</v>
      </c>
      <c r="AV132" s="289"/>
      <c r="AW132" s="289"/>
      <c r="AX132" s="289"/>
      <c r="AY132" s="161" t="s">
        <v>173</v>
      </c>
      <c r="AZ132" s="306">
        <f>AO146</f>
        <v>0</v>
      </c>
      <c r="BA132" s="307"/>
      <c r="BB132" s="307"/>
      <c r="BC132" s="307"/>
      <c r="BD132" s="161" t="s">
        <v>167</v>
      </c>
      <c r="BE132" s="291">
        <f>ROUNDDOWN(AU132+AZ132,1)</f>
        <v>0</v>
      </c>
      <c r="BF132" s="291"/>
      <c r="BG132" s="291"/>
      <c r="BH132" s="291"/>
      <c r="BI132" s="154"/>
      <c r="BJ132" s="162"/>
      <c r="BK132" s="162"/>
      <c r="BL132" s="162"/>
      <c r="BM132" s="162"/>
      <c r="BN132" s="149"/>
    </row>
    <row r="133" spans="2:66" ht="20.25" customHeight="1" x14ac:dyDescent="0.4">
      <c r="B133" s="146"/>
      <c r="C133" s="146"/>
      <c r="D133" s="146"/>
      <c r="E133" s="146"/>
      <c r="F133" s="146"/>
      <c r="G133" s="147"/>
      <c r="H133" s="147"/>
      <c r="I133" s="147"/>
      <c r="J133" s="147"/>
      <c r="K133" s="147"/>
      <c r="L133" s="147"/>
      <c r="M133" s="148"/>
      <c r="N133" s="155"/>
      <c r="O133" s="289" t="s">
        <v>7</v>
      </c>
      <c r="P133" s="289"/>
      <c r="Q133" s="295">
        <f>SUMIFS($BF$19:$BG$126,$G$19:$H$126,"看護職員",$M$19:$N$126,"B")+SUMIFS($BF$19:$BG$126,$I$19:$J$126,"看護職員",$K$19:$L$126,"B")</f>
        <v>0</v>
      </c>
      <c r="R133" s="295"/>
      <c r="S133" s="296">
        <f>SUMIFS($BH$19:$BI$126,$G$19:$H$126,"看護職員",$M$19:$N$126,"B")+SUMIFS($BH$19:$BI$126,$I$19:$J$126,"看護職員",$K$19:$L$126,"B")</f>
        <v>0</v>
      </c>
      <c r="T133" s="296"/>
      <c r="U133" s="155"/>
      <c r="V133" s="299">
        <v>0</v>
      </c>
      <c r="W133" s="299"/>
      <c r="X133" s="305">
        <v>0</v>
      </c>
      <c r="Y133" s="305"/>
      <c r="Z133" s="158"/>
      <c r="AA133" s="303">
        <v>0</v>
      </c>
      <c r="AB133" s="304"/>
      <c r="AC133" s="64"/>
      <c r="AD133" s="153"/>
      <c r="AE133" s="289" t="s">
        <v>7</v>
      </c>
      <c r="AF133" s="289"/>
      <c r="AG133" s="295">
        <f>SUMIFS($BF$19:$BG$126,$G$19:$H$126,"介護職員",$M$19:$N$126,"B")+SUMIFS($BF$19:$BG$126,$I$19:$J$126,"介護職員",$K$19:$L$126,"B")</f>
        <v>0</v>
      </c>
      <c r="AH133" s="295"/>
      <c r="AI133" s="296">
        <f>SUMIFS($BH$19:$BI$126,$G$19:$H$126,"看護職員",$M$19:$N$126,"B")+SUMIFS($BH$19:$BI$126,$I$19:$J$126,"看護職員",$K$19:$L$126,"B")</f>
        <v>0</v>
      </c>
      <c r="AJ133" s="296"/>
      <c r="AK133" s="155"/>
      <c r="AL133" s="299">
        <v>0</v>
      </c>
      <c r="AM133" s="299"/>
      <c r="AN133" s="305">
        <v>0</v>
      </c>
      <c r="AO133" s="305"/>
      <c r="AP133" s="158"/>
      <c r="AQ133" s="303">
        <v>0</v>
      </c>
      <c r="AR133" s="304"/>
      <c r="AS133" s="153"/>
      <c r="AT133" s="153"/>
      <c r="AU133" s="153"/>
      <c r="AV133" s="153"/>
      <c r="AW133" s="153"/>
      <c r="AX133" s="153"/>
      <c r="AY133" s="153"/>
      <c r="AZ133" s="153"/>
      <c r="BA133" s="153"/>
      <c r="BB133" s="153"/>
      <c r="BC133" s="153"/>
      <c r="BD133" s="153"/>
      <c r="BE133" s="153"/>
      <c r="BF133" s="153"/>
      <c r="BG133" s="153"/>
      <c r="BH133" s="154"/>
      <c r="BI133" s="154"/>
      <c r="BJ133" s="149"/>
      <c r="BK133" s="149"/>
      <c r="BL133" s="149"/>
      <c r="BM133" s="149"/>
      <c r="BN133" s="149"/>
    </row>
    <row r="134" spans="2:66" ht="20.25" customHeight="1" x14ac:dyDescent="0.4">
      <c r="B134" s="146"/>
      <c r="C134" s="146"/>
      <c r="D134" s="146"/>
      <c r="E134" s="146"/>
      <c r="F134" s="146"/>
      <c r="G134" s="147"/>
      <c r="H134" s="147"/>
      <c r="I134" s="147"/>
      <c r="J134" s="147"/>
      <c r="K134" s="147"/>
      <c r="L134" s="147"/>
      <c r="M134" s="148"/>
      <c r="N134" s="155"/>
      <c r="O134" s="289" t="s">
        <v>8</v>
      </c>
      <c r="P134" s="289"/>
      <c r="Q134" s="295">
        <f>SUMIFS($BF$19:$BG$126,$G$19:$H$126,"看護職員",$M$19:$N$126,"C")+SUMIFS($BF$19:$BG$126,$I$19:$J$126,"看護職員",$K$19:$L$126,"C")</f>
        <v>0</v>
      </c>
      <c r="R134" s="295"/>
      <c r="S134" s="296">
        <f>SUMIFS($BH$19:$BI$126,$G$19:$H$126,"看護職員",$M$19:$N$126,"C")+SUMIFS($BH$19:$BI$126,$I$19:$J$126,"看護職員",$K$19:$L$126,"C")</f>
        <v>0</v>
      </c>
      <c r="T134" s="296"/>
      <c r="U134" s="155"/>
      <c r="V134" s="299">
        <v>0</v>
      </c>
      <c r="W134" s="299"/>
      <c r="X134" s="300">
        <v>0</v>
      </c>
      <c r="Y134" s="300"/>
      <c r="Z134" s="158"/>
      <c r="AA134" s="301" t="s">
        <v>44</v>
      </c>
      <c r="AB134" s="302"/>
      <c r="AC134" s="64"/>
      <c r="AD134" s="153"/>
      <c r="AE134" s="289" t="s">
        <v>8</v>
      </c>
      <c r="AF134" s="289"/>
      <c r="AG134" s="295">
        <f>SUMIFS($BF$19:$BG$126,$G$19:$H$126,"介護職員",$M$19:$N$126,"C")+SUMIFS($BF$19:$BG$126,$I$19:$J$126,"介護職員",$K$19:$L$126,"C")</f>
        <v>0</v>
      </c>
      <c r="AH134" s="295"/>
      <c r="AI134" s="296">
        <f>SUMIFS($BH$19:$BI$126,$G$19:$H$126,"介護職員",$M$19:$N$126,"C")+SUMIFS($BH$19:$BI$126,$I$19:$J$126,"介護職員",$K$19:$L$126,"C")</f>
        <v>0</v>
      </c>
      <c r="AJ134" s="296"/>
      <c r="AK134" s="155"/>
      <c r="AL134" s="299">
        <v>0</v>
      </c>
      <c r="AM134" s="299"/>
      <c r="AN134" s="300">
        <v>0</v>
      </c>
      <c r="AO134" s="300"/>
      <c r="AP134" s="158"/>
      <c r="AQ134" s="301" t="s">
        <v>44</v>
      </c>
      <c r="AR134" s="302"/>
      <c r="AS134" s="153"/>
      <c r="AT134" s="153"/>
      <c r="AU134" s="153"/>
      <c r="AV134" s="153"/>
      <c r="AW134" s="153"/>
      <c r="AX134" s="153"/>
      <c r="AY134" s="153"/>
      <c r="AZ134" s="153"/>
      <c r="BA134" s="153"/>
      <c r="BB134" s="153"/>
      <c r="BC134" s="153"/>
      <c r="BD134" s="153"/>
      <c r="BE134" s="153"/>
      <c r="BF134" s="153"/>
      <c r="BG134" s="153"/>
      <c r="BH134" s="154"/>
      <c r="BI134" s="154"/>
      <c r="BJ134" s="149"/>
      <c r="BK134" s="149"/>
      <c r="BL134" s="149"/>
      <c r="BM134" s="149"/>
      <c r="BN134" s="149"/>
    </row>
    <row r="135" spans="2:66" ht="20.25" customHeight="1" x14ac:dyDescent="0.4">
      <c r="B135" s="146"/>
      <c r="C135" s="146"/>
      <c r="D135" s="146"/>
      <c r="E135" s="146"/>
      <c r="F135" s="146"/>
      <c r="G135" s="147"/>
      <c r="H135" s="147"/>
      <c r="I135" s="147"/>
      <c r="J135" s="147"/>
      <c r="K135" s="147"/>
      <c r="L135" s="147"/>
      <c r="M135" s="148"/>
      <c r="N135" s="155"/>
      <c r="O135" s="289" t="s">
        <v>9</v>
      </c>
      <c r="P135" s="289"/>
      <c r="Q135" s="295">
        <f>SUMIFS($BF$19:$BG$126,$G$19:$H$126,"看護職員",$M$19:$N$126,"D")+SUMIFS($BF$19:$BG$126,$I$19:$J$126,"看護職員",$K$19:$L$126,"D")</f>
        <v>0</v>
      </c>
      <c r="R135" s="295"/>
      <c r="S135" s="296">
        <f>SUMIFS($BH$19:$BI$126,$G$19:$H$126,"看護職員",$M$19:$N$126,"D")+SUMIFS($BH$19:$BI$126,$I$19:$J$126,"看護職員",$K$19:$L$126,"D")</f>
        <v>0</v>
      </c>
      <c r="T135" s="296"/>
      <c r="U135" s="155"/>
      <c r="V135" s="299">
        <v>0</v>
      </c>
      <c r="W135" s="299"/>
      <c r="X135" s="300">
        <v>0</v>
      </c>
      <c r="Y135" s="300"/>
      <c r="Z135" s="158"/>
      <c r="AA135" s="301" t="s">
        <v>44</v>
      </c>
      <c r="AB135" s="302"/>
      <c r="AC135" s="64"/>
      <c r="AD135" s="153"/>
      <c r="AE135" s="289" t="s">
        <v>9</v>
      </c>
      <c r="AF135" s="289"/>
      <c r="AG135" s="295">
        <f>SUMIFS($BF$19:$BG$126,$G$19:$H$126,"介護職員",$M$19:$N$126,"D")+SUMIFS($BF$19:$BG$126,$I$19:$J$126,"介護職員",$K$19:$L$126,"D")</f>
        <v>0</v>
      </c>
      <c r="AH135" s="295"/>
      <c r="AI135" s="296">
        <f>SUMIFS($BH$19:$BI$126,$G$19:$H$126,"介護職員",$M$19:$N$126,"D")+SUMIFS($BH$19:$BI$126,$I$19:$J$126,"介護職員",$K$19:$L$126,"D")</f>
        <v>0</v>
      </c>
      <c r="AJ135" s="296"/>
      <c r="AK135" s="155"/>
      <c r="AL135" s="299">
        <v>0</v>
      </c>
      <c r="AM135" s="299"/>
      <c r="AN135" s="300">
        <v>0</v>
      </c>
      <c r="AO135" s="300"/>
      <c r="AP135" s="158"/>
      <c r="AQ135" s="301" t="s">
        <v>44</v>
      </c>
      <c r="AR135" s="302"/>
      <c r="AS135" s="153"/>
      <c r="AT135" s="153"/>
      <c r="AU135" s="155" t="s">
        <v>176</v>
      </c>
      <c r="AV135" s="155"/>
      <c r="AW135" s="155"/>
      <c r="AX135" s="155"/>
      <c r="AY135" s="155"/>
      <c r="AZ135" s="155"/>
      <c r="BA135" s="153"/>
      <c r="BB135" s="153"/>
      <c r="BC135" s="153"/>
      <c r="BD135" s="153"/>
      <c r="BE135" s="153"/>
      <c r="BF135" s="153"/>
      <c r="BG135" s="153"/>
      <c r="BH135" s="154"/>
      <c r="BI135" s="154"/>
      <c r="BJ135" s="149"/>
      <c r="BK135" s="149"/>
      <c r="BL135" s="149"/>
      <c r="BM135" s="149"/>
      <c r="BN135" s="149"/>
    </row>
    <row r="136" spans="2:66" ht="20.25" customHeight="1" x14ac:dyDescent="0.4">
      <c r="B136" s="146"/>
      <c r="C136" s="146"/>
      <c r="D136" s="146"/>
      <c r="E136" s="146"/>
      <c r="F136" s="146"/>
      <c r="G136" s="147"/>
      <c r="H136" s="147"/>
      <c r="I136" s="147"/>
      <c r="J136" s="147"/>
      <c r="K136" s="147"/>
      <c r="L136" s="147"/>
      <c r="M136" s="148"/>
      <c r="N136" s="155"/>
      <c r="O136" s="289" t="s">
        <v>159</v>
      </c>
      <c r="P136" s="289"/>
      <c r="Q136" s="295">
        <f>SUM(Q132:R135)</f>
        <v>0</v>
      </c>
      <c r="R136" s="295"/>
      <c r="S136" s="296">
        <f>SUM(S132:T135)</f>
        <v>0</v>
      </c>
      <c r="T136" s="296"/>
      <c r="U136" s="155"/>
      <c r="V136" s="295">
        <f>SUM(V132:W135)</f>
        <v>0</v>
      </c>
      <c r="W136" s="295"/>
      <c r="X136" s="296">
        <f>SUM(X132:Y135)</f>
        <v>0</v>
      </c>
      <c r="Y136" s="296"/>
      <c r="Z136" s="158"/>
      <c r="AA136" s="297">
        <f>SUM(AA132:AB133)</f>
        <v>0</v>
      </c>
      <c r="AB136" s="298"/>
      <c r="AC136" s="64"/>
      <c r="AD136" s="153"/>
      <c r="AE136" s="289" t="s">
        <v>159</v>
      </c>
      <c r="AF136" s="289"/>
      <c r="AG136" s="295">
        <f>SUM(AG132:AH135)</f>
        <v>0</v>
      </c>
      <c r="AH136" s="295"/>
      <c r="AI136" s="296">
        <f>SUM(AI132:AJ135)</f>
        <v>0</v>
      </c>
      <c r="AJ136" s="296"/>
      <c r="AK136" s="155"/>
      <c r="AL136" s="295">
        <f>SUM(AL132:AM135)</f>
        <v>0</v>
      </c>
      <c r="AM136" s="295"/>
      <c r="AN136" s="296">
        <f>SUM(AN132:AO135)</f>
        <v>0</v>
      </c>
      <c r="AO136" s="296"/>
      <c r="AP136" s="158"/>
      <c r="AQ136" s="297">
        <f>SUM(AQ132:AR133)</f>
        <v>0</v>
      </c>
      <c r="AR136" s="298"/>
      <c r="AS136" s="153"/>
      <c r="AT136" s="153"/>
      <c r="AU136" s="289" t="s">
        <v>4</v>
      </c>
      <c r="AV136" s="289"/>
      <c r="AW136" s="289" t="s">
        <v>5</v>
      </c>
      <c r="AX136" s="289"/>
      <c r="AY136" s="289"/>
      <c r="AZ136" s="289"/>
      <c r="BA136" s="153"/>
      <c r="BB136" s="153"/>
      <c r="BC136" s="153"/>
      <c r="BD136" s="153"/>
      <c r="BE136" s="153"/>
      <c r="BF136" s="153"/>
      <c r="BG136" s="153"/>
      <c r="BH136" s="154"/>
      <c r="BI136" s="154"/>
      <c r="BJ136" s="149"/>
      <c r="BK136" s="149"/>
      <c r="BL136" s="149"/>
      <c r="BM136" s="149"/>
      <c r="BN136" s="149"/>
    </row>
    <row r="137" spans="2:66" ht="20.25" customHeight="1" x14ac:dyDescent="0.4">
      <c r="B137" s="146"/>
      <c r="C137" s="146"/>
      <c r="D137" s="146"/>
      <c r="E137" s="146"/>
      <c r="F137" s="146"/>
      <c r="G137" s="147"/>
      <c r="H137" s="147"/>
      <c r="I137" s="147"/>
      <c r="J137" s="147"/>
      <c r="K137" s="147"/>
      <c r="L137" s="147"/>
      <c r="M137" s="148"/>
      <c r="N137" s="148"/>
      <c r="O137" s="147"/>
      <c r="P137" s="147"/>
      <c r="Q137" s="147"/>
      <c r="R137" s="147"/>
      <c r="S137" s="149"/>
      <c r="T137" s="149"/>
      <c r="U137" s="149"/>
      <c r="V137" s="150"/>
      <c r="W137" s="150"/>
      <c r="X137" s="150"/>
      <c r="Y137" s="151"/>
      <c r="Z137" s="152"/>
      <c r="AA137" s="153"/>
      <c r="AB137" s="153"/>
      <c r="AC137" s="153"/>
      <c r="AD137" s="153"/>
      <c r="AE137" s="147"/>
      <c r="AF137" s="147"/>
      <c r="AG137" s="147"/>
      <c r="AH137" s="147"/>
      <c r="AI137" s="149"/>
      <c r="AJ137" s="149"/>
      <c r="AK137" s="149"/>
      <c r="AL137" s="150"/>
      <c r="AM137" s="150"/>
      <c r="AN137" s="150"/>
      <c r="AO137" s="151"/>
      <c r="AP137" s="152"/>
      <c r="AQ137" s="153"/>
      <c r="AR137" s="153"/>
      <c r="AS137" s="153"/>
      <c r="AT137" s="153"/>
      <c r="AU137" s="289" t="s">
        <v>6</v>
      </c>
      <c r="AV137" s="289"/>
      <c r="AW137" s="289" t="s">
        <v>120</v>
      </c>
      <c r="AX137" s="289"/>
      <c r="AY137" s="289"/>
      <c r="AZ137" s="289"/>
      <c r="BA137" s="153"/>
      <c r="BB137" s="153"/>
      <c r="BC137" s="153"/>
      <c r="BD137" s="153"/>
      <c r="BE137" s="153"/>
      <c r="BF137" s="153"/>
      <c r="BG137" s="153"/>
      <c r="BH137" s="154"/>
      <c r="BI137" s="154"/>
      <c r="BJ137" s="149"/>
      <c r="BK137" s="149"/>
      <c r="BL137" s="149"/>
      <c r="BM137" s="149"/>
      <c r="BN137" s="149"/>
    </row>
    <row r="138" spans="2:66" ht="20.25" customHeight="1" x14ac:dyDescent="0.4">
      <c r="B138" s="146"/>
      <c r="C138" s="146"/>
      <c r="D138" s="146"/>
      <c r="E138" s="146"/>
      <c r="F138" s="146"/>
      <c r="G138" s="147"/>
      <c r="H138" s="147"/>
      <c r="I138" s="147"/>
      <c r="J138" s="147"/>
      <c r="K138" s="147"/>
      <c r="L138" s="147"/>
      <c r="M138" s="148"/>
      <c r="N138" s="148"/>
      <c r="O138" s="156" t="s">
        <v>162</v>
      </c>
      <c r="P138" s="155"/>
      <c r="Q138" s="155"/>
      <c r="R138" s="155"/>
      <c r="S138" s="155"/>
      <c r="T138" s="155"/>
      <c r="U138" s="155"/>
      <c r="V138" s="155"/>
      <c r="W138" s="155"/>
      <c r="X138" s="163"/>
      <c r="Y138" s="163"/>
      <c r="Z138" s="155"/>
      <c r="AA138" s="155"/>
      <c r="AB138" s="155"/>
      <c r="AC138" s="153"/>
      <c r="AD138" s="153"/>
      <c r="AE138" s="156" t="s">
        <v>162</v>
      </c>
      <c r="AF138" s="155"/>
      <c r="AG138" s="155"/>
      <c r="AH138" s="155"/>
      <c r="AI138" s="155"/>
      <c r="AJ138" s="155"/>
      <c r="AK138" s="155"/>
      <c r="AL138" s="155"/>
      <c r="AM138" s="155"/>
      <c r="AN138" s="163"/>
      <c r="AO138" s="163"/>
      <c r="AP138" s="155"/>
      <c r="AQ138" s="155"/>
      <c r="AR138" s="155"/>
      <c r="AS138" s="153"/>
      <c r="AT138" s="153"/>
      <c r="AU138" s="289" t="s">
        <v>7</v>
      </c>
      <c r="AV138" s="289"/>
      <c r="AW138" s="289" t="s">
        <v>121</v>
      </c>
      <c r="AX138" s="289"/>
      <c r="AY138" s="289"/>
      <c r="AZ138" s="289"/>
      <c r="BA138" s="153"/>
      <c r="BB138" s="153"/>
      <c r="BC138" s="153"/>
      <c r="BD138" s="153"/>
      <c r="BE138" s="153"/>
      <c r="BF138" s="153"/>
      <c r="BG138" s="153"/>
      <c r="BH138" s="154"/>
      <c r="BI138" s="154"/>
      <c r="BJ138" s="149"/>
      <c r="BK138" s="149"/>
      <c r="BL138" s="149"/>
      <c r="BM138" s="149"/>
      <c r="BN138" s="149"/>
    </row>
    <row r="139" spans="2:66" ht="20.25" customHeight="1" x14ac:dyDescent="0.4">
      <c r="B139" s="146"/>
      <c r="C139" s="146"/>
      <c r="D139" s="146"/>
      <c r="E139" s="146"/>
      <c r="F139" s="146"/>
      <c r="G139" s="147"/>
      <c r="H139" s="147"/>
      <c r="I139" s="147"/>
      <c r="J139" s="147"/>
      <c r="K139" s="147"/>
      <c r="L139" s="147"/>
      <c r="M139" s="148"/>
      <c r="N139" s="148"/>
      <c r="O139" s="155" t="s">
        <v>163</v>
      </c>
      <c r="P139" s="155"/>
      <c r="Q139" s="155"/>
      <c r="R139" s="155"/>
      <c r="S139" s="155"/>
      <c r="T139" s="155" t="s">
        <v>164</v>
      </c>
      <c r="U139" s="155"/>
      <c r="V139" s="155"/>
      <c r="W139" s="155"/>
      <c r="X139" s="156"/>
      <c r="Y139" s="155"/>
      <c r="Z139" s="155"/>
      <c r="AA139" s="155"/>
      <c r="AB139" s="155"/>
      <c r="AC139" s="153"/>
      <c r="AD139" s="153"/>
      <c r="AE139" s="155" t="s">
        <v>163</v>
      </c>
      <c r="AF139" s="155"/>
      <c r="AG139" s="155"/>
      <c r="AH139" s="155"/>
      <c r="AI139" s="155"/>
      <c r="AJ139" s="155" t="s">
        <v>164</v>
      </c>
      <c r="AK139" s="155"/>
      <c r="AL139" s="155"/>
      <c r="AM139" s="155"/>
      <c r="AN139" s="156"/>
      <c r="AO139" s="155"/>
      <c r="AP139" s="155"/>
      <c r="AQ139" s="155"/>
      <c r="AR139" s="155"/>
      <c r="AS139" s="153"/>
      <c r="AT139" s="153"/>
      <c r="AU139" s="289" t="s">
        <v>8</v>
      </c>
      <c r="AV139" s="289"/>
      <c r="AW139" s="289" t="s">
        <v>122</v>
      </c>
      <c r="AX139" s="289"/>
      <c r="AY139" s="289"/>
      <c r="AZ139" s="289"/>
      <c r="BA139" s="153"/>
      <c r="BB139" s="153"/>
      <c r="BC139" s="153"/>
      <c r="BD139" s="153"/>
      <c r="BE139" s="153"/>
      <c r="BF139" s="153"/>
      <c r="BG139" s="153"/>
      <c r="BH139" s="154"/>
      <c r="BI139" s="154"/>
      <c r="BJ139" s="149"/>
      <c r="BK139" s="149"/>
      <c r="BL139" s="149"/>
      <c r="BM139" s="149"/>
      <c r="BN139" s="149"/>
    </row>
    <row r="140" spans="2:66" ht="20.25" customHeight="1" x14ac:dyDescent="0.4">
      <c r="B140" s="146"/>
      <c r="C140" s="146"/>
      <c r="D140" s="146"/>
      <c r="E140" s="146"/>
      <c r="F140" s="146"/>
      <c r="G140" s="147"/>
      <c r="H140" s="147"/>
      <c r="I140" s="147"/>
      <c r="J140" s="147"/>
      <c r="K140" s="147"/>
      <c r="L140" s="147"/>
      <c r="M140" s="148"/>
      <c r="N140" s="148"/>
      <c r="O140" s="155" t="str">
        <f>IF($BI$3="計画","対象時間数（週平均）","対象時間数（当月合計）")</f>
        <v>対象時間数（週平均）</v>
      </c>
      <c r="P140" s="155"/>
      <c r="Q140" s="155"/>
      <c r="R140" s="155"/>
      <c r="S140" s="155"/>
      <c r="T140" s="155" t="str">
        <f>IF($BI$3="計画","週に勤務すべき時間数","当月に勤務すべき時間数")</f>
        <v>週に勤務すべき時間数</v>
      </c>
      <c r="U140" s="155"/>
      <c r="V140" s="155"/>
      <c r="W140" s="155"/>
      <c r="X140" s="156"/>
      <c r="Y140" s="155" t="s">
        <v>165</v>
      </c>
      <c r="Z140" s="155"/>
      <c r="AA140" s="155"/>
      <c r="AB140" s="155"/>
      <c r="AC140" s="153"/>
      <c r="AD140" s="153"/>
      <c r="AE140" s="155" t="str">
        <f>IF($BI$3="計画","対象時間数（週平均）","対象時間数（当月合計）")</f>
        <v>対象時間数（週平均）</v>
      </c>
      <c r="AF140" s="155"/>
      <c r="AG140" s="155"/>
      <c r="AH140" s="155"/>
      <c r="AI140" s="155"/>
      <c r="AJ140" s="155" t="str">
        <f>IF($BI$3="計画","週に勤務すべき時間数","当月に勤務すべき時間数")</f>
        <v>週に勤務すべき時間数</v>
      </c>
      <c r="AK140" s="155"/>
      <c r="AL140" s="155"/>
      <c r="AM140" s="155"/>
      <c r="AN140" s="156"/>
      <c r="AO140" s="155" t="s">
        <v>165</v>
      </c>
      <c r="AP140" s="155"/>
      <c r="AQ140" s="155"/>
      <c r="AR140" s="155"/>
      <c r="AS140" s="153"/>
      <c r="AT140" s="153"/>
      <c r="AU140" s="289" t="s">
        <v>9</v>
      </c>
      <c r="AV140" s="289"/>
      <c r="AW140" s="289" t="s">
        <v>177</v>
      </c>
      <c r="AX140" s="289"/>
      <c r="AY140" s="289"/>
      <c r="AZ140" s="289"/>
      <c r="BA140" s="153"/>
      <c r="BB140" s="153"/>
      <c r="BC140" s="153"/>
      <c r="BD140" s="153"/>
      <c r="BE140" s="153"/>
      <c r="BF140" s="153"/>
      <c r="BG140" s="153"/>
      <c r="BH140" s="154"/>
      <c r="BI140" s="154"/>
      <c r="BJ140" s="149"/>
      <c r="BK140" s="149"/>
      <c r="BL140" s="149"/>
      <c r="BM140" s="149"/>
      <c r="BN140" s="149"/>
    </row>
    <row r="141" spans="2:66" ht="20.25" customHeight="1" x14ac:dyDescent="0.4">
      <c r="B141" s="64"/>
      <c r="C141" s="64"/>
      <c r="D141" s="64"/>
      <c r="E141" s="64"/>
      <c r="F141" s="64"/>
      <c r="G141" s="64"/>
      <c r="H141" s="64"/>
      <c r="I141" s="64"/>
      <c r="J141" s="64"/>
      <c r="K141" s="64"/>
      <c r="L141" s="64"/>
      <c r="M141" s="64"/>
      <c r="N141" s="64"/>
      <c r="O141" s="294">
        <f>IF($BI$3="計画",X136,V136)</f>
        <v>0</v>
      </c>
      <c r="P141" s="289"/>
      <c r="Q141" s="289"/>
      <c r="R141" s="289"/>
      <c r="S141" s="161" t="s">
        <v>166</v>
      </c>
      <c r="T141" s="289">
        <f>IF($BI$3="計画",$BE$5,$BI$5)</f>
        <v>40</v>
      </c>
      <c r="U141" s="289"/>
      <c r="V141" s="289"/>
      <c r="W141" s="289"/>
      <c r="X141" s="161" t="s">
        <v>167</v>
      </c>
      <c r="Y141" s="290">
        <f>ROUNDDOWN(O141/T141,1)</f>
        <v>0</v>
      </c>
      <c r="Z141" s="290"/>
      <c r="AA141" s="290"/>
      <c r="AB141" s="290"/>
      <c r="AC141" s="64"/>
      <c r="AD141" s="64"/>
      <c r="AE141" s="294">
        <f>IF($BI$3="計画",AN136,AL136)</f>
        <v>0</v>
      </c>
      <c r="AF141" s="289"/>
      <c r="AG141" s="289"/>
      <c r="AH141" s="289"/>
      <c r="AI141" s="161" t="s">
        <v>166</v>
      </c>
      <c r="AJ141" s="289">
        <f>IF($BI$3="計画",$BE$5,$BI$5)</f>
        <v>40</v>
      </c>
      <c r="AK141" s="289"/>
      <c r="AL141" s="289"/>
      <c r="AM141" s="289"/>
      <c r="AN141" s="161" t="s">
        <v>167</v>
      </c>
      <c r="AO141" s="290">
        <f>ROUNDDOWN(AE141/AJ141,1)</f>
        <v>0</v>
      </c>
      <c r="AP141" s="290"/>
      <c r="AQ141" s="290"/>
      <c r="AR141" s="290"/>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2:66" ht="20.25" customHeight="1" x14ac:dyDescent="0.4">
      <c r="B142" s="64"/>
      <c r="C142" s="64"/>
      <c r="D142" s="64"/>
      <c r="E142" s="64"/>
      <c r="F142" s="64"/>
      <c r="G142" s="64"/>
      <c r="H142" s="64"/>
      <c r="I142" s="64"/>
      <c r="J142" s="64"/>
      <c r="K142" s="64"/>
      <c r="L142" s="64"/>
      <c r="M142" s="64"/>
      <c r="N142" s="64"/>
      <c r="O142" s="155"/>
      <c r="P142" s="155"/>
      <c r="Q142" s="155"/>
      <c r="R142" s="155"/>
      <c r="S142" s="155"/>
      <c r="T142" s="155"/>
      <c r="U142" s="155"/>
      <c r="V142" s="155"/>
      <c r="W142" s="155"/>
      <c r="X142" s="156"/>
      <c r="Y142" s="155" t="s">
        <v>168</v>
      </c>
      <c r="Z142" s="155"/>
      <c r="AA142" s="155"/>
      <c r="AB142" s="155"/>
      <c r="AC142" s="64"/>
      <c r="AD142" s="64"/>
      <c r="AE142" s="155"/>
      <c r="AF142" s="155"/>
      <c r="AG142" s="155"/>
      <c r="AH142" s="155"/>
      <c r="AI142" s="155"/>
      <c r="AJ142" s="155"/>
      <c r="AK142" s="155"/>
      <c r="AL142" s="155"/>
      <c r="AM142" s="155"/>
      <c r="AN142" s="156"/>
      <c r="AO142" s="155" t="s">
        <v>168</v>
      </c>
      <c r="AP142" s="155"/>
      <c r="AQ142" s="155"/>
      <c r="AR142" s="155"/>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2:66" ht="20.25" customHeight="1" x14ac:dyDescent="0.4">
      <c r="B143" s="64"/>
      <c r="C143" s="64"/>
      <c r="D143" s="64"/>
      <c r="E143" s="64"/>
      <c r="F143" s="64"/>
      <c r="G143" s="64"/>
      <c r="H143" s="64"/>
      <c r="I143" s="64"/>
      <c r="J143" s="64"/>
      <c r="K143" s="64"/>
      <c r="L143" s="64"/>
      <c r="M143" s="64"/>
      <c r="N143" s="64"/>
      <c r="O143" s="155" t="s">
        <v>233</v>
      </c>
      <c r="P143" s="155"/>
      <c r="Q143" s="155"/>
      <c r="R143" s="155"/>
      <c r="S143" s="155"/>
      <c r="T143" s="155"/>
      <c r="U143" s="155"/>
      <c r="V143" s="155"/>
      <c r="W143" s="155"/>
      <c r="X143" s="156"/>
      <c r="Y143" s="155"/>
      <c r="Z143" s="155"/>
      <c r="AA143" s="155"/>
      <c r="AB143" s="155"/>
      <c r="AC143" s="64"/>
      <c r="AD143" s="64"/>
      <c r="AE143" s="155" t="s">
        <v>234</v>
      </c>
      <c r="AF143" s="155"/>
      <c r="AG143" s="155"/>
      <c r="AH143" s="155"/>
      <c r="AI143" s="155"/>
      <c r="AJ143" s="155"/>
      <c r="AK143" s="155"/>
      <c r="AL143" s="155"/>
      <c r="AM143" s="155"/>
      <c r="AN143" s="156"/>
      <c r="AO143" s="155"/>
      <c r="AP143" s="155"/>
      <c r="AQ143" s="155"/>
      <c r="AR143" s="155"/>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2:66" ht="20.25" customHeight="1" x14ac:dyDescent="0.4">
      <c r="B144" s="64"/>
      <c r="C144" s="64"/>
      <c r="D144" s="64"/>
      <c r="E144" s="64"/>
      <c r="F144" s="64"/>
      <c r="G144" s="64"/>
      <c r="H144" s="64"/>
      <c r="I144" s="64"/>
      <c r="J144" s="64"/>
      <c r="K144" s="64"/>
      <c r="L144" s="64"/>
      <c r="M144" s="64"/>
      <c r="N144" s="64"/>
      <c r="O144" s="155" t="s">
        <v>155</v>
      </c>
      <c r="P144" s="155"/>
      <c r="Q144" s="155"/>
      <c r="R144" s="155"/>
      <c r="S144" s="155"/>
      <c r="T144" s="155"/>
      <c r="U144" s="155"/>
      <c r="V144" s="155"/>
      <c r="W144" s="155"/>
      <c r="X144" s="156"/>
      <c r="Y144" s="232"/>
      <c r="Z144" s="232"/>
      <c r="AA144" s="232"/>
      <c r="AB144" s="232"/>
      <c r="AC144" s="64"/>
      <c r="AD144" s="64"/>
      <c r="AE144" s="155" t="s">
        <v>155</v>
      </c>
      <c r="AF144" s="155"/>
      <c r="AG144" s="155"/>
      <c r="AH144" s="155"/>
      <c r="AI144" s="155"/>
      <c r="AJ144" s="155"/>
      <c r="AK144" s="155"/>
      <c r="AL144" s="155"/>
      <c r="AM144" s="155"/>
      <c r="AN144" s="156"/>
      <c r="AO144" s="232"/>
      <c r="AP144" s="232"/>
      <c r="AQ144" s="232"/>
      <c r="AR144" s="232"/>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row>
    <row r="145" spans="2:66" ht="20.25" customHeight="1" x14ac:dyDescent="0.4">
      <c r="B145" s="64"/>
      <c r="C145" s="64"/>
      <c r="D145" s="64"/>
      <c r="E145" s="64"/>
      <c r="F145" s="64"/>
      <c r="G145" s="64"/>
      <c r="H145" s="64"/>
      <c r="I145" s="64"/>
      <c r="J145" s="64"/>
      <c r="K145" s="64"/>
      <c r="L145" s="64"/>
      <c r="M145" s="64"/>
      <c r="N145" s="64"/>
      <c r="O145" s="158" t="s">
        <v>169</v>
      </c>
      <c r="P145" s="158"/>
      <c r="Q145" s="158"/>
      <c r="R145" s="158"/>
      <c r="S145" s="158"/>
      <c r="T145" s="155" t="s">
        <v>170</v>
      </c>
      <c r="U145" s="158"/>
      <c r="V145" s="158"/>
      <c r="W145" s="158"/>
      <c r="X145" s="158"/>
      <c r="Y145" s="288" t="s">
        <v>159</v>
      </c>
      <c r="Z145" s="288"/>
      <c r="AA145" s="288"/>
      <c r="AB145" s="288"/>
      <c r="AC145" s="64"/>
      <c r="AD145" s="64"/>
      <c r="AE145" s="158" t="s">
        <v>169</v>
      </c>
      <c r="AF145" s="158"/>
      <c r="AG145" s="158"/>
      <c r="AH145" s="158"/>
      <c r="AI145" s="158"/>
      <c r="AJ145" s="155" t="s">
        <v>170</v>
      </c>
      <c r="AK145" s="158"/>
      <c r="AL145" s="158"/>
      <c r="AM145" s="158"/>
      <c r="AN145" s="158"/>
      <c r="AO145" s="288" t="s">
        <v>159</v>
      </c>
      <c r="AP145" s="288"/>
      <c r="AQ145" s="288"/>
      <c r="AR145" s="288"/>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row>
    <row r="146" spans="2:66" ht="20.25" customHeight="1" x14ac:dyDescent="0.4">
      <c r="B146" s="64"/>
      <c r="C146" s="64"/>
      <c r="D146" s="64"/>
      <c r="E146" s="64"/>
      <c r="F146" s="64"/>
      <c r="G146" s="64"/>
      <c r="H146" s="64"/>
      <c r="I146" s="64"/>
      <c r="J146" s="64"/>
      <c r="K146" s="64"/>
      <c r="L146" s="64"/>
      <c r="M146" s="64"/>
      <c r="N146" s="64"/>
      <c r="O146" s="289">
        <f>AA136</f>
        <v>0</v>
      </c>
      <c r="P146" s="289"/>
      <c r="Q146" s="289"/>
      <c r="R146" s="289"/>
      <c r="S146" s="161" t="s">
        <v>173</v>
      </c>
      <c r="T146" s="290">
        <f>Y141</f>
        <v>0</v>
      </c>
      <c r="U146" s="290"/>
      <c r="V146" s="290"/>
      <c r="W146" s="290"/>
      <c r="X146" s="161" t="s">
        <v>167</v>
      </c>
      <c r="Y146" s="291">
        <f>ROUNDDOWN(O146+T146,1)</f>
        <v>0</v>
      </c>
      <c r="Z146" s="291"/>
      <c r="AA146" s="291"/>
      <c r="AB146" s="291"/>
      <c r="AC146" s="164"/>
      <c r="AD146" s="164"/>
      <c r="AE146" s="292">
        <f>AQ136</f>
        <v>0</v>
      </c>
      <c r="AF146" s="292"/>
      <c r="AG146" s="292"/>
      <c r="AH146" s="292"/>
      <c r="AI146" s="146" t="s">
        <v>173</v>
      </c>
      <c r="AJ146" s="293">
        <f>AO141</f>
        <v>0</v>
      </c>
      <c r="AK146" s="293"/>
      <c r="AL146" s="293"/>
      <c r="AM146" s="293"/>
      <c r="AN146" s="146" t="s">
        <v>167</v>
      </c>
      <c r="AO146" s="291">
        <f>ROUNDDOWN(AE146+AJ146,1)</f>
        <v>0</v>
      </c>
      <c r="AP146" s="291"/>
      <c r="AQ146" s="291"/>
      <c r="AR146" s="291"/>
      <c r="AS146" s="164"/>
      <c r="AT146" s="164"/>
      <c r="AU146" s="64"/>
      <c r="AV146" s="64"/>
      <c r="AW146" s="64"/>
      <c r="AX146" s="64"/>
      <c r="AY146" s="64"/>
      <c r="AZ146" s="64"/>
      <c r="BA146" s="64"/>
      <c r="BB146" s="64"/>
      <c r="BC146" s="64"/>
      <c r="BD146" s="64"/>
      <c r="BE146" s="64"/>
      <c r="BF146" s="64"/>
      <c r="BG146" s="64"/>
      <c r="BH146" s="64"/>
      <c r="BI146" s="64"/>
      <c r="BJ146" s="64"/>
      <c r="BK146" s="64"/>
      <c r="BL146" s="64"/>
      <c r="BM146" s="64"/>
      <c r="BN146" s="64"/>
    </row>
    <row r="147" spans="2:66" ht="20.25" customHeight="1" x14ac:dyDescent="0.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row>
    <row r="148" spans="2:66" ht="20.25" customHeight="1" x14ac:dyDescent="0.4"/>
    <row r="149" spans="2:66" ht="20.25" customHeight="1" x14ac:dyDescent="0.4"/>
    <row r="150" spans="2:66" ht="20.25" customHeight="1" x14ac:dyDescent="0.4"/>
    <row r="151" spans="2:66" ht="20.25" customHeight="1" x14ac:dyDescent="0.4"/>
    <row r="152" spans="2:66" ht="20.25" customHeight="1" x14ac:dyDescent="0.4"/>
    <row r="153" spans="2:66" ht="20.25" customHeight="1" x14ac:dyDescent="0.4"/>
    <row r="154" spans="2:66" ht="20.25" customHeight="1" x14ac:dyDescent="0.4"/>
    <row r="155" spans="2:66" ht="20.25" customHeight="1" x14ac:dyDescent="0.4"/>
    <row r="156" spans="2:66" ht="20.25" customHeight="1" x14ac:dyDescent="0.4"/>
    <row r="157" spans="2:66" ht="20.25" customHeight="1" x14ac:dyDescent="0.4"/>
    <row r="158" spans="2:66" ht="20.25" customHeight="1" x14ac:dyDescent="0.4"/>
    <row r="159" spans="2:66" ht="20.25" customHeight="1" x14ac:dyDescent="0.4"/>
    <row r="160" spans="2:6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8"/>
      <c r="B193" s="8"/>
      <c r="C193" s="8"/>
      <c r="D193" s="8"/>
      <c r="E193" s="8"/>
      <c r="F193" s="8"/>
      <c r="G193" s="9"/>
      <c r="H193" s="9"/>
      <c r="I193" s="9"/>
      <c r="J193" s="9"/>
      <c r="K193" s="9"/>
      <c r="L193" s="9"/>
      <c r="M193" s="9"/>
      <c r="N193" s="9"/>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7"/>
      <c r="BE193" s="7"/>
      <c r="BF193" s="7"/>
      <c r="BG193" s="7"/>
      <c r="BH193" s="7"/>
      <c r="BI193" s="7"/>
      <c r="BJ193" s="7"/>
      <c r="BK193" s="7"/>
    </row>
    <row r="194" spans="1:63" x14ac:dyDescent="0.4">
      <c r="A194" s="8"/>
      <c r="B194" s="8"/>
      <c r="C194" s="8"/>
      <c r="D194" s="8"/>
      <c r="E194" s="8"/>
      <c r="F194" s="8"/>
      <c r="G194" s="9"/>
      <c r="H194" s="9"/>
      <c r="I194" s="9"/>
      <c r="J194" s="9"/>
      <c r="K194" s="9"/>
      <c r="L194" s="9"/>
      <c r="M194" s="9"/>
      <c r="N194" s="9"/>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7"/>
      <c r="BE194" s="7"/>
      <c r="BF194" s="7"/>
      <c r="BG194" s="7"/>
      <c r="BH194" s="7"/>
      <c r="BI194" s="7"/>
      <c r="BJ194" s="7"/>
      <c r="BK194" s="7"/>
    </row>
    <row r="195" spans="1:63" x14ac:dyDescent="0.4">
      <c r="A195" s="8"/>
      <c r="B195" s="8"/>
      <c r="C195" s="8"/>
      <c r="D195" s="8"/>
      <c r="E195" s="8"/>
      <c r="F195" s="8"/>
      <c r="G195" s="11"/>
      <c r="H195" s="11"/>
      <c r="I195" s="11"/>
      <c r="J195" s="11"/>
      <c r="K195" s="11"/>
      <c r="L195" s="11"/>
      <c r="M195" s="11"/>
      <c r="N195" s="11"/>
      <c r="O195" s="9"/>
      <c r="P195" s="9"/>
      <c r="Q195" s="8"/>
      <c r="R195" s="8"/>
      <c r="S195" s="8"/>
      <c r="T195" s="8"/>
      <c r="U195" s="8"/>
      <c r="V195" s="8"/>
    </row>
    <row r="196" spans="1:63" x14ac:dyDescent="0.4">
      <c r="A196" s="8"/>
      <c r="B196" s="8"/>
      <c r="C196" s="8"/>
      <c r="D196" s="8"/>
      <c r="E196" s="8"/>
      <c r="F196" s="8"/>
      <c r="G196" s="11"/>
      <c r="H196" s="11"/>
      <c r="I196" s="11"/>
      <c r="J196" s="11"/>
      <c r="K196" s="11"/>
      <c r="L196" s="11"/>
      <c r="M196" s="11"/>
      <c r="N196" s="11"/>
      <c r="O196" s="9"/>
      <c r="P196" s="9"/>
      <c r="Q196" s="8"/>
      <c r="R196" s="8"/>
      <c r="S196" s="8"/>
      <c r="T196" s="8"/>
      <c r="U196" s="8"/>
      <c r="V196" s="8"/>
    </row>
    <row r="197" spans="1:63" x14ac:dyDescent="0.4">
      <c r="G197" s="2"/>
      <c r="H197" s="2"/>
      <c r="I197" s="2"/>
      <c r="J197" s="2"/>
      <c r="K197" s="2"/>
      <c r="L197" s="2"/>
      <c r="M197" s="2"/>
      <c r="N197" s="2"/>
    </row>
    <row r="198" spans="1:63" x14ac:dyDescent="0.4">
      <c r="G198" s="2"/>
      <c r="H198" s="2"/>
      <c r="I198" s="2"/>
      <c r="J198" s="2"/>
      <c r="K198" s="2"/>
      <c r="L198" s="2"/>
      <c r="M198" s="2"/>
      <c r="N198" s="2"/>
    </row>
    <row r="199" spans="1:63" x14ac:dyDescent="0.4">
      <c r="G199" s="2"/>
      <c r="H199" s="2"/>
      <c r="I199" s="2"/>
      <c r="J199" s="2"/>
      <c r="K199" s="2"/>
      <c r="L199" s="2"/>
      <c r="M199" s="2"/>
      <c r="N199" s="2"/>
    </row>
    <row r="200" spans="1:63" x14ac:dyDescent="0.4">
      <c r="G200" s="2"/>
      <c r="H200" s="2"/>
      <c r="I200" s="2"/>
      <c r="J200" s="2"/>
      <c r="K200" s="2"/>
      <c r="L200" s="2"/>
      <c r="M200" s="2"/>
      <c r="N200" s="2"/>
    </row>
  </sheetData>
  <sheetProtection insertRows="0" deleteRows="0"/>
  <mergeCells count="898">
    <mergeCell ref="Q12:S12"/>
    <mergeCell ref="U12:W12"/>
    <mergeCell ref="BA5:BB5"/>
    <mergeCell ref="BE5:BF5"/>
    <mergeCell ref="BI5:BJ5"/>
    <mergeCell ref="BI7:BJ7"/>
    <mergeCell ref="AA9:AB9"/>
    <mergeCell ref="BK12:BL12"/>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A1:AL300"/>
  <sheetViews>
    <sheetView workbookViewId="0">
      <selection activeCell="K4" sqref="K4"/>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38" x14ac:dyDescent="0.4">
      <c r="A1" s="173"/>
      <c r="B1" s="174" t="s">
        <v>33</v>
      </c>
      <c r="C1" s="175"/>
      <c r="D1" s="175"/>
      <c r="E1" s="173"/>
      <c r="F1" s="173"/>
      <c r="G1" s="173"/>
      <c r="H1" s="173"/>
      <c r="I1" s="175"/>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1:38" x14ac:dyDescent="0.4">
      <c r="A2" s="173"/>
      <c r="B2" s="176" t="s">
        <v>34</v>
      </c>
      <c r="C2" s="175"/>
      <c r="D2" s="175"/>
      <c r="E2" s="177" t="s">
        <v>238</v>
      </c>
      <c r="F2" s="178"/>
      <c r="G2" s="178"/>
      <c r="H2" s="178"/>
      <c r="I2" s="179" t="s">
        <v>239</v>
      </c>
      <c r="J2" s="178"/>
      <c r="K2" s="178"/>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row>
    <row r="3" spans="1:38" x14ac:dyDescent="0.4">
      <c r="A3" s="173"/>
      <c r="B3" s="176"/>
      <c r="C3" s="175"/>
      <c r="D3" s="175"/>
      <c r="E3" s="407" t="s">
        <v>35</v>
      </c>
      <c r="F3" s="407"/>
      <c r="G3" s="407"/>
      <c r="H3" s="407"/>
      <c r="I3" s="407"/>
      <c r="J3" s="407"/>
      <c r="K3" s="407"/>
      <c r="L3" s="173"/>
      <c r="M3" s="407" t="s">
        <v>130</v>
      </c>
      <c r="N3" s="407"/>
      <c r="O3" s="407"/>
      <c r="P3" s="173"/>
      <c r="Q3" s="407" t="s">
        <v>131</v>
      </c>
      <c r="R3" s="407"/>
      <c r="S3" s="407"/>
      <c r="T3" s="407"/>
      <c r="U3" s="407"/>
      <c r="V3" s="407"/>
      <c r="W3" s="407"/>
      <c r="X3" s="173"/>
      <c r="Y3" s="180" t="s">
        <v>128</v>
      </c>
      <c r="Z3" s="173"/>
      <c r="AA3" s="173"/>
      <c r="AB3" s="173"/>
      <c r="AC3" s="173"/>
      <c r="AD3" s="173"/>
      <c r="AE3" s="173"/>
      <c r="AF3" s="173"/>
      <c r="AG3" s="173"/>
      <c r="AH3" s="173"/>
      <c r="AI3" s="173"/>
      <c r="AJ3" s="173"/>
      <c r="AK3" s="173"/>
      <c r="AL3" s="173"/>
    </row>
    <row r="4" spans="1:38" x14ac:dyDescent="0.4">
      <c r="A4" s="173"/>
      <c r="B4" s="175" t="s">
        <v>36</v>
      </c>
      <c r="C4" s="175" t="s">
        <v>4</v>
      </c>
      <c r="D4" s="175"/>
      <c r="E4" s="175" t="s">
        <v>37</v>
      </c>
      <c r="F4" s="175"/>
      <c r="G4" s="175" t="s">
        <v>38</v>
      </c>
      <c r="H4" s="173"/>
      <c r="I4" s="175" t="s">
        <v>39</v>
      </c>
      <c r="J4" s="173"/>
      <c r="K4" s="175" t="s">
        <v>35</v>
      </c>
      <c r="L4" s="173"/>
      <c r="M4" s="175" t="s">
        <v>40</v>
      </c>
      <c r="N4" s="173"/>
      <c r="O4" s="175" t="s">
        <v>41</v>
      </c>
      <c r="P4" s="173"/>
      <c r="Q4" s="175" t="s">
        <v>40</v>
      </c>
      <c r="R4" s="173"/>
      <c r="S4" s="175" t="s">
        <v>41</v>
      </c>
      <c r="T4" s="173"/>
      <c r="U4" s="175" t="s">
        <v>39</v>
      </c>
      <c r="V4" s="173"/>
      <c r="W4" s="175" t="s">
        <v>35</v>
      </c>
      <c r="X4" s="173"/>
      <c r="Y4" s="181" t="s">
        <v>85</v>
      </c>
      <c r="Z4" s="173"/>
      <c r="AA4" s="173"/>
      <c r="AB4" s="173"/>
      <c r="AC4" s="173"/>
      <c r="AD4" s="173"/>
      <c r="AE4" s="173"/>
      <c r="AF4" s="173"/>
      <c r="AG4" s="173"/>
      <c r="AH4" s="173"/>
      <c r="AI4" s="173"/>
      <c r="AJ4" s="173"/>
      <c r="AK4" s="173"/>
      <c r="AL4" s="173"/>
    </row>
    <row r="5" spans="1:38" x14ac:dyDescent="0.4">
      <c r="A5" s="173"/>
      <c r="B5" s="182" t="s">
        <v>42</v>
      </c>
      <c r="C5" s="183" t="s">
        <v>43</v>
      </c>
      <c r="D5" s="175" t="s">
        <v>16</v>
      </c>
      <c r="E5" s="184" t="s">
        <v>44</v>
      </c>
      <c r="F5" s="175" t="s">
        <v>17</v>
      </c>
      <c r="G5" s="184" t="s">
        <v>44</v>
      </c>
      <c r="H5" s="185" t="s">
        <v>45</v>
      </c>
      <c r="I5" s="184" t="s">
        <v>44</v>
      </c>
      <c r="J5" s="173" t="s">
        <v>2</v>
      </c>
      <c r="K5" s="186" t="s">
        <v>44</v>
      </c>
      <c r="L5" s="173"/>
      <c r="M5" s="187" t="s">
        <v>44</v>
      </c>
      <c r="N5" s="175" t="s">
        <v>17</v>
      </c>
      <c r="O5" s="187" t="s">
        <v>44</v>
      </c>
      <c r="P5" s="173"/>
      <c r="Q5" s="186" t="s">
        <v>44</v>
      </c>
      <c r="R5" s="175" t="s">
        <v>17</v>
      </c>
      <c r="S5" s="186" t="s">
        <v>44</v>
      </c>
      <c r="T5" s="185" t="s">
        <v>45</v>
      </c>
      <c r="U5" s="184" t="s">
        <v>44</v>
      </c>
      <c r="V5" s="173" t="s">
        <v>2</v>
      </c>
      <c r="W5" s="188" t="s">
        <v>44</v>
      </c>
      <c r="X5" s="173"/>
      <c r="Y5" s="188" t="s">
        <v>44</v>
      </c>
      <c r="Z5" s="173"/>
      <c r="AA5" s="173"/>
      <c r="AB5" s="173"/>
      <c r="AC5" s="173"/>
      <c r="AD5" s="173"/>
      <c r="AE5" s="173"/>
      <c r="AF5" s="173"/>
      <c r="AG5" s="173"/>
      <c r="AH5" s="173"/>
      <c r="AI5" s="173"/>
      <c r="AJ5" s="173"/>
      <c r="AK5" s="173"/>
      <c r="AL5" s="173"/>
    </row>
    <row r="6" spans="1:38" x14ac:dyDescent="0.4">
      <c r="A6" s="173"/>
      <c r="B6" s="182" t="s">
        <v>46</v>
      </c>
      <c r="C6" s="183" t="s">
        <v>47</v>
      </c>
      <c r="D6" s="175" t="s">
        <v>16</v>
      </c>
      <c r="E6" s="184" t="s">
        <v>44</v>
      </c>
      <c r="F6" s="175" t="s">
        <v>17</v>
      </c>
      <c r="G6" s="184" t="s">
        <v>44</v>
      </c>
      <c r="H6" s="185" t="s">
        <v>45</v>
      </c>
      <c r="I6" s="184" t="s">
        <v>44</v>
      </c>
      <c r="J6" s="173" t="s">
        <v>2</v>
      </c>
      <c r="K6" s="186" t="s">
        <v>44</v>
      </c>
      <c r="L6" s="173"/>
      <c r="M6" s="187" t="s">
        <v>44</v>
      </c>
      <c r="N6" s="175" t="s">
        <v>17</v>
      </c>
      <c r="O6" s="187" t="s">
        <v>44</v>
      </c>
      <c r="P6" s="173"/>
      <c r="Q6" s="186" t="s">
        <v>44</v>
      </c>
      <c r="R6" s="175" t="s">
        <v>17</v>
      </c>
      <c r="S6" s="186" t="s">
        <v>44</v>
      </c>
      <c r="T6" s="185" t="s">
        <v>45</v>
      </c>
      <c r="U6" s="184" t="s">
        <v>44</v>
      </c>
      <c r="V6" s="173" t="s">
        <v>2</v>
      </c>
      <c r="W6" s="188" t="s">
        <v>44</v>
      </c>
      <c r="X6" s="173"/>
      <c r="Y6" s="188" t="s">
        <v>44</v>
      </c>
      <c r="Z6" s="173"/>
      <c r="AA6" s="173"/>
      <c r="AB6" s="173"/>
      <c r="AC6" s="173"/>
      <c r="AD6" s="173"/>
      <c r="AE6" s="173"/>
      <c r="AF6" s="173"/>
      <c r="AG6" s="173"/>
      <c r="AH6" s="173"/>
      <c r="AI6" s="173"/>
      <c r="AJ6" s="173"/>
      <c r="AK6" s="173"/>
      <c r="AL6" s="173"/>
    </row>
    <row r="7" spans="1:38" x14ac:dyDescent="0.4">
      <c r="A7" s="173"/>
      <c r="B7" s="182" t="s">
        <v>48</v>
      </c>
      <c r="C7" s="183" t="s">
        <v>49</v>
      </c>
      <c r="D7" s="175" t="s">
        <v>16</v>
      </c>
      <c r="E7" s="184" t="s">
        <v>44</v>
      </c>
      <c r="F7" s="175" t="s">
        <v>17</v>
      </c>
      <c r="G7" s="184" t="s">
        <v>44</v>
      </c>
      <c r="H7" s="185" t="s">
        <v>45</v>
      </c>
      <c r="I7" s="184" t="s">
        <v>44</v>
      </c>
      <c r="J7" s="173" t="s">
        <v>2</v>
      </c>
      <c r="K7" s="186" t="s">
        <v>44</v>
      </c>
      <c r="L7" s="173"/>
      <c r="M7" s="187" t="s">
        <v>44</v>
      </c>
      <c r="N7" s="175" t="s">
        <v>17</v>
      </c>
      <c r="O7" s="187" t="s">
        <v>44</v>
      </c>
      <c r="P7" s="173"/>
      <c r="Q7" s="186" t="s">
        <v>44</v>
      </c>
      <c r="R7" s="175" t="s">
        <v>17</v>
      </c>
      <c r="S7" s="186" t="s">
        <v>44</v>
      </c>
      <c r="T7" s="185" t="s">
        <v>45</v>
      </c>
      <c r="U7" s="184" t="s">
        <v>44</v>
      </c>
      <c r="V7" s="173" t="s">
        <v>2</v>
      </c>
      <c r="W7" s="188" t="s">
        <v>44</v>
      </c>
      <c r="X7" s="173"/>
      <c r="Y7" s="188" t="s">
        <v>44</v>
      </c>
      <c r="Z7" s="173"/>
      <c r="AA7" s="173"/>
      <c r="AB7" s="173"/>
      <c r="AC7" s="173"/>
      <c r="AD7" s="173"/>
      <c r="AE7" s="173"/>
      <c r="AF7" s="173"/>
      <c r="AG7" s="173"/>
      <c r="AH7" s="173"/>
      <c r="AI7" s="173"/>
      <c r="AJ7" s="173"/>
      <c r="AK7" s="173"/>
      <c r="AL7" s="173"/>
    </row>
    <row r="8" spans="1:38" x14ac:dyDescent="0.4">
      <c r="A8" s="173"/>
      <c r="B8" s="182"/>
      <c r="C8" s="183" t="s">
        <v>50</v>
      </c>
      <c r="D8" s="175" t="s">
        <v>16</v>
      </c>
      <c r="E8" s="184">
        <v>0.29166666666666669</v>
      </c>
      <c r="F8" s="175" t="s">
        <v>17</v>
      </c>
      <c r="G8" s="184">
        <v>0.66666666666666663</v>
      </c>
      <c r="H8" s="185" t="s">
        <v>45</v>
      </c>
      <c r="I8" s="184">
        <v>4.1666666666666664E-2</v>
      </c>
      <c r="J8" s="173" t="s">
        <v>2</v>
      </c>
      <c r="K8" s="188">
        <f>IF(OR(E8="",G8=""),"",(G8+IF(E8&gt;G8,1,0)-E8-I8)*24)</f>
        <v>7.9999999999999982</v>
      </c>
      <c r="L8" s="173"/>
      <c r="M8" s="187">
        <f>特定施設入居者生活介護!$Q$11</f>
        <v>0.375</v>
      </c>
      <c r="N8" s="175" t="s">
        <v>17</v>
      </c>
      <c r="O8" s="187">
        <f>特定施設入居者生活介護!$U$11</f>
        <v>0.70833333333333337</v>
      </c>
      <c r="P8" s="173"/>
      <c r="Q8" s="189">
        <f t="shared" ref="Q8:Q21" si="0">IF(E8="","",IF(E8&lt;M8,M8,IF(E8&gt;=O8,"",E8)))</f>
        <v>0.375</v>
      </c>
      <c r="R8" s="175" t="s">
        <v>17</v>
      </c>
      <c r="S8" s="189">
        <f t="shared" ref="S8:S21" si="1">IF(G8="","",IF(G8&gt;E8,IF(G8&lt;O8,G8,O8),O8))</f>
        <v>0.66666666666666663</v>
      </c>
      <c r="T8" s="185" t="s">
        <v>45</v>
      </c>
      <c r="U8" s="184">
        <f>I8</f>
        <v>4.1666666666666664E-2</v>
      </c>
      <c r="V8" s="173" t="s">
        <v>2</v>
      </c>
      <c r="W8" s="188">
        <f>IF(Q8="","",IF((S8+IF(Q8&gt;S8,1,0)-Q8-U8)*24=0,"",(S8+IF(Q8&gt;S8,1,0)-Q8-U8)*24))</f>
        <v>5.9999999999999991</v>
      </c>
      <c r="X8" s="173"/>
      <c r="Y8" s="188">
        <f>IF(W8="",K8,IF(OR(K8-W8=0,K8-W8&lt;0),"",K8-W8))</f>
        <v>1.9999999999999991</v>
      </c>
      <c r="Z8" s="173"/>
      <c r="AA8" s="173"/>
      <c r="AB8" s="173"/>
      <c r="AC8" s="173"/>
      <c r="AD8" s="173"/>
      <c r="AE8" s="173"/>
      <c r="AF8" s="173"/>
      <c r="AG8" s="173"/>
      <c r="AH8" s="173"/>
      <c r="AI8" s="173"/>
      <c r="AJ8" s="173"/>
      <c r="AK8" s="173"/>
      <c r="AL8" s="173"/>
    </row>
    <row r="9" spans="1:38" x14ac:dyDescent="0.4">
      <c r="A9" s="173"/>
      <c r="B9" s="182"/>
      <c r="C9" s="183" t="s">
        <v>51</v>
      </c>
      <c r="D9" s="175" t="s">
        <v>16</v>
      </c>
      <c r="E9" s="184">
        <v>0.375</v>
      </c>
      <c r="F9" s="175" t="s">
        <v>17</v>
      </c>
      <c r="G9" s="184">
        <v>0.75</v>
      </c>
      <c r="H9" s="185" t="s">
        <v>45</v>
      </c>
      <c r="I9" s="184">
        <v>4.1666666666666664E-2</v>
      </c>
      <c r="J9" s="173" t="s">
        <v>2</v>
      </c>
      <c r="K9" s="188">
        <f t="shared" ref="K9:K21" si="2">IF(OR(E9="",G9=""),"",(G9+IF(E9&gt;G9,1,0)-E9-I9)*24)</f>
        <v>8</v>
      </c>
      <c r="L9" s="173"/>
      <c r="M9" s="187">
        <f>特定施設入居者生活介護!$Q$11</f>
        <v>0.375</v>
      </c>
      <c r="N9" s="175" t="s">
        <v>17</v>
      </c>
      <c r="O9" s="187">
        <f>特定施設入居者生活介護!$U$11</f>
        <v>0.70833333333333337</v>
      </c>
      <c r="P9" s="173"/>
      <c r="Q9" s="189">
        <f t="shared" si="0"/>
        <v>0.375</v>
      </c>
      <c r="R9" s="175" t="s">
        <v>17</v>
      </c>
      <c r="S9" s="189">
        <f t="shared" si="1"/>
        <v>0.70833333333333337</v>
      </c>
      <c r="T9" s="185" t="s">
        <v>45</v>
      </c>
      <c r="U9" s="184">
        <f t="shared" ref="U9:U21" si="3">I9</f>
        <v>4.1666666666666664E-2</v>
      </c>
      <c r="V9" s="173" t="s">
        <v>2</v>
      </c>
      <c r="W9" s="188">
        <f t="shared" ref="W9:W21" si="4">IF(Q9="","",IF((S9+IF(Q9&gt;S9,1,0)-Q9-U9)*24=0,"",(S9+IF(Q9&gt;S9,1,0)-Q9-U9)*24))</f>
        <v>7</v>
      </c>
      <c r="X9" s="173"/>
      <c r="Y9" s="188">
        <f t="shared" ref="Y9:Y21" si="5">IF(W9="",K9,IF(OR(K9-W9=0,K9-W9&lt;0),"",K9-W9))</f>
        <v>1</v>
      </c>
      <c r="Z9" s="173"/>
      <c r="AA9" s="173"/>
      <c r="AB9" s="173"/>
      <c r="AC9" s="173"/>
      <c r="AD9" s="173"/>
      <c r="AE9" s="173"/>
      <c r="AF9" s="173"/>
      <c r="AG9" s="173"/>
      <c r="AH9" s="173"/>
      <c r="AI9" s="173"/>
      <c r="AJ9" s="173"/>
      <c r="AK9" s="173"/>
      <c r="AL9" s="173"/>
    </row>
    <row r="10" spans="1:38" x14ac:dyDescent="0.4">
      <c r="A10" s="173"/>
      <c r="B10" s="182"/>
      <c r="C10" s="183" t="s">
        <v>52</v>
      </c>
      <c r="D10" s="175" t="s">
        <v>16</v>
      </c>
      <c r="E10" s="184">
        <v>0.41666666666666669</v>
      </c>
      <c r="F10" s="175" t="s">
        <v>17</v>
      </c>
      <c r="G10" s="184">
        <v>0.79166666666666663</v>
      </c>
      <c r="H10" s="185" t="s">
        <v>45</v>
      </c>
      <c r="I10" s="184">
        <v>4.1666666666666699E-2</v>
      </c>
      <c r="J10" s="173" t="s">
        <v>2</v>
      </c>
      <c r="K10" s="188">
        <f t="shared" si="2"/>
        <v>7.9999999999999982</v>
      </c>
      <c r="L10" s="173"/>
      <c r="M10" s="187">
        <f>特定施設入居者生活介護!$Q$11</f>
        <v>0.375</v>
      </c>
      <c r="N10" s="175" t="s">
        <v>17</v>
      </c>
      <c r="O10" s="187">
        <f>特定施設入居者生活介護!$U$11</f>
        <v>0.70833333333333337</v>
      </c>
      <c r="P10" s="173"/>
      <c r="Q10" s="189">
        <f t="shared" si="0"/>
        <v>0.41666666666666669</v>
      </c>
      <c r="R10" s="175" t="s">
        <v>17</v>
      </c>
      <c r="S10" s="189">
        <f t="shared" si="1"/>
        <v>0.70833333333333337</v>
      </c>
      <c r="T10" s="185" t="s">
        <v>45</v>
      </c>
      <c r="U10" s="184">
        <f t="shared" si="3"/>
        <v>4.1666666666666699E-2</v>
      </c>
      <c r="V10" s="173" t="s">
        <v>2</v>
      </c>
      <c r="W10" s="188">
        <f t="shared" si="4"/>
        <v>6</v>
      </c>
      <c r="X10" s="173"/>
      <c r="Y10" s="188">
        <f t="shared" si="5"/>
        <v>1.9999999999999982</v>
      </c>
      <c r="Z10" s="173"/>
      <c r="AA10" s="173"/>
      <c r="AB10" s="173"/>
      <c r="AC10" s="173"/>
      <c r="AD10" s="173"/>
      <c r="AE10" s="173"/>
      <c r="AF10" s="173"/>
      <c r="AG10" s="173"/>
      <c r="AH10" s="173"/>
      <c r="AI10" s="173"/>
      <c r="AJ10" s="173"/>
      <c r="AK10" s="173"/>
      <c r="AL10" s="173"/>
    </row>
    <row r="11" spans="1:38" x14ac:dyDescent="0.4">
      <c r="A11" s="173"/>
      <c r="B11" s="182"/>
      <c r="C11" s="183" t="s">
        <v>53</v>
      </c>
      <c r="D11" s="175" t="s">
        <v>16</v>
      </c>
      <c r="E11" s="184">
        <v>0.5</v>
      </c>
      <c r="F11" s="175" t="s">
        <v>17</v>
      </c>
      <c r="G11" s="184">
        <v>0.875</v>
      </c>
      <c r="H11" s="185" t="s">
        <v>45</v>
      </c>
      <c r="I11" s="184">
        <v>4.1666666666666664E-2</v>
      </c>
      <c r="J11" s="173" t="s">
        <v>2</v>
      </c>
      <c r="K11" s="188">
        <f t="shared" si="2"/>
        <v>8</v>
      </c>
      <c r="L11" s="173"/>
      <c r="M11" s="187">
        <f>特定施設入居者生活介護!$Q$11</f>
        <v>0.375</v>
      </c>
      <c r="N11" s="175" t="s">
        <v>17</v>
      </c>
      <c r="O11" s="187">
        <f>特定施設入居者生活介護!$U$11</f>
        <v>0.70833333333333337</v>
      </c>
      <c r="P11" s="173"/>
      <c r="Q11" s="189">
        <f t="shared" si="0"/>
        <v>0.5</v>
      </c>
      <c r="R11" s="175" t="s">
        <v>17</v>
      </c>
      <c r="S11" s="189">
        <f t="shared" si="1"/>
        <v>0.70833333333333337</v>
      </c>
      <c r="T11" s="185" t="s">
        <v>45</v>
      </c>
      <c r="U11" s="184">
        <v>0</v>
      </c>
      <c r="V11" s="173" t="s">
        <v>2</v>
      </c>
      <c r="W11" s="188">
        <f t="shared" si="4"/>
        <v>5.0000000000000009</v>
      </c>
      <c r="X11" s="173"/>
      <c r="Y11" s="188">
        <f t="shared" si="5"/>
        <v>2.9999999999999991</v>
      </c>
      <c r="Z11" s="173"/>
      <c r="AA11" s="173"/>
      <c r="AB11" s="173"/>
      <c r="AC11" s="173"/>
      <c r="AD11" s="173"/>
      <c r="AE11" s="173"/>
      <c r="AF11" s="173"/>
      <c r="AG11" s="173"/>
      <c r="AH11" s="173"/>
      <c r="AI11" s="173"/>
      <c r="AJ11" s="173"/>
      <c r="AK11" s="173"/>
      <c r="AL11" s="173"/>
    </row>
    <row r="12" spans="1:38" x14ac:dyDescent="0.4">
      <c r="A12" s="173"/>
      <c r="B12" s="182"/>
      <c r="C12" s="183" t="s">
        <v>54</v>
      </c>
      <c r="D12" s="175" t="s">
        <v>16</v>
      </c>
      <c r="E12" s="184">
        <v>0.375</v>
      </c>
      <c r="F12" s="175" t="s">
        <v>17</v>
      </c>
      <c r="G12" s="184">
        <v>0.54166666666666663</v>
      </c>
      <c r="H12" s="185" t="s">
        <v>45</v>
      </c>
      <c r="I12" s="184">
        <v>0</v>
      </c>
      <c r="J12" s="173" t="s">
        <v>2</v>
      </c>
      <c r="K12" s="188">
        <f t="shared" si="2"/>
        <v>3.9999999999999991</v>
      </c>
      <c r="L12" s="173"/>
      <c r="M12" s="187">
        <f>特定施設入居者生活介護!$Q$11</f>
        <v>0.375</v>
      </c>
      <c r="N12" s="175" t="s">
        <v>17</v>
      </c>
      <c r="O12" s="187">
        <f>特定施設入居者生活介護!$U$11</f>
        <v>0.70833333333333337</v>
      </c>
      <c r="P12" s="173"/>
      <c r="Q12" s="189">
        <f t="shared" si="0"/>
        <v>0.375</v>
      </c>
      <c r="R12" s="175" t="s">
        <v>17</v>
      </c>
      <c r="S12" s="189">
        <f t="shared" si="1"/>
        <v>0.54166666666666663</v>
      </c>
      <c r="T12" s="185" t="s">
        <v>45</v>
      </c>
      <c r="U12" s="184">
        <f t="shared" si="3"/>
        <v>0</v>
      </c>
      <c r="V12" s="173" t="s">
        <v>2</v>
      </c>
      <c r="W12" s="188">
        <f t="shared" si="4"/>
        <v>3.9999999999999991</v>
      </c>
      <c r="X12" s="173"/>
      <c r="Y12" s="188" t="str">
        <f t="shared" si="5"/>
        <v/>
      </c>
      <c r="Z12" s="173"/>
      <c r="AA12" s="173"/>
      <c r="AB12" s="173"/>
      <c r="AC12" s="173"/>
      <c r="AD12" s="173"/>
      <c r="AE12" s="173"/>
      <c r="AF12" s="173"/>
      <c r="AG12" s="173"/>
      <c r="AH12" s="173"/>
      <c r="AI12" s="173"/>
      <c r="AJ12" s="173"/>
      <c r="AK12" s="173"/>
      <c r="AL12" s="173"/>
    </row>
    <row r="13" spans="1:38" x14ac:dyDescent="0.4">
      <c r="A13" s="173"/>
      <c r="B13" s="182"/>
      <c r="C13" s="183" t="s">
        <v>55</v>
      </c>
      <c r="D13" s="175" t="s">
        <v>16</v>
      </c>
      <c r="E13" s="184">
        <v>0.54166666666666663</v>
      </c>
      <c r="F13" s="175" t="s">
        <v>17</v>
      </c>
      <c r="G13" s="184">
        <v>0.70833333333333337</v>
      </c>
      <c r="H13" s="185" t="s">
        <v>45</v>
      </c>
      <c r="I13" s="184">
        <v>0</v>
      </c>
      <c r="J13" s="173" t="s">
        <v>2</v>
      </c>
      <c r="K13" s="188">
        <f t="shared" si="2"/>
        <v>4.0000000000000018</v>
      </c>
      <c r="L13" s="173"/>
      <c r="M13" s="187">
        <f>特定施設入居者生活介護!$Q$11</f>
        <v>0.375</v>
      </c>
      <c r="N13" s="175" t="s">
        <v>17</v>
      </c>
      <c r="O13" s="187">
        <f>特定施設入居者生活介護!$U$11</f>
        <v>0.70833333333333337</v>
      </c>
      <c r="P13" s="173"/>
      <c r="Q13" s="189">
        <f t="shared" si="0"/>
        <v>0.54166666666666663</v>
      </c>
      <c r="R13" s="175" t="s">
        <v>17</v>
      </c>
      <c r="S13" s="189">
        <f t="shared" si="1"/>
        <v>0.70833333333333337</v>
      </c>
      <c r="T13" s="185" t="s">
        <v>45</v>
      </c>
      <c r="U13" s="184">
        <f t="shared" si="3"/>
        <v>0</v>
      </c>
      <c r="V13" s="173" t="s">
        <v>2</v>
      </c>
      <c r="W13" s="188">
        <f t="shared" si="4"/>
        <v>4.0000000000000018</v>
      </c>
      <c r="X13" s="173"/>
      <c r="Y13" s="188" t="str">
        <f t="shared" si="5"/>
        <v/>
      </c>
      <c r="Z13" s="173"/>
      <c r="AA13" s="173"/>
      <c r="AB13" s="173"/>
      <c r="AC13" s="173"/>
      <c r="AD13" s="173"/>
      <c r="AE13" s="173"/>
      <c r="AF13" s="173"/>
      <c r="AG13" s="173"/>
      <c r="AH13" s="173"/>
      <c r="AI13" s="173"/>
      <c r="AJ13" s="173"/>
      <c r="AK13" s="173"/>
      <c r="AL13" s="173"/>
    </row>
    <row r="14" spans="1:38" x14ac:dyDescent="0.4">
      <c r="A14" s="173"/>
      <c r="B14" s="182"/>
      <c r="C14" s="183" t="s">
        <v>56</v>
      </c>
      <c r="D14" s="175" t="s">
        <v>16</v>
      </c>
      <c r="E14" s="184">
        <v>0.58333333333333337</v>
      </c>
      <c r="F14" s="175" t="s">
        <v>17</v>
      </c>
      <c r="G14" s="184">
        <v>0.83333333333333337</v>
      </c>
      <c r="H14" s="185" t="s">
        <v>45</v>
      </c>
      <c r="I14" s="184">
        <v>0</v>
      </c>
      <c r="J14" s="173" t="s">
        <v>2</v>
      </c>
      <c r="K14" s="188">
        <f t="shared" si="2"/>
        <v>6</v>
      </c>
      <c r="L14" s="173"/>
      <c r="M14" s="187">
        <f>特定施設入居者生活介護!$Q$11</f>
        <v>0.375</v>
      </c>
      <c r="N14" s="175" t="s">
        <v>17</v>
      </c>
      <c r="O14" s="187">
        <f>特定施設入居者生活介護!$U$11</f>
        <v>0.70833333333333337</v>
      </c>
      <c r="P14" s="173"/>
      <c r="Q14" s="189">
        <f t="shared" si="0"/>
        <v>0.58333333333333337</v>
      </c>
      <c r="R14" s="175" t="s">
        <v>17</v>
      </c>
      <c r="S14" s="189">
        <f t="shared" si="1"/>
        <v>0.70833333333333337</v>
      </c>
      <c r="T14" s="185" t="s">
        <v>45</v>
      </c>
      <c r="U14" s="184">
        <f t="shared" si="3"/>
        <v>0</v>
      </c>
      <c r="V14" s="173" t="s">
        <v>2</v>
      </c>
      <c r="W14" s="188">
        <f t="shared" si="4"/>
        <v>3</v>
      </c>
      <c r="X14" s="173"/>
      <c r="Y14" s="188">
        <f t="shared" si="5"/>
        <v>3</v>
      </c>
      <c r="Z14" s="173"/>
      <c r="AA14" s="173"/>
      <c r="AB14" s="173"/>
      <c r="AC14" s="173"/>
      <c r="AD14" s="173"/>
      <c r="AE14" s="173"/>
      <c r="AF14" s="173"/>
      <c r="AG14" s="173"/>
      <c r="AH14" s="173"/>
      <c r="AI14" s="173"/>
      <c r="AJ14" s="173"/>
      <c r="AK14" s="173"/>
      <c r="AL14" s="173"/>
    </row>
    <row r="15" spans="1:38" x14ac:dyDescent="0.4">
      <c r="A15" s="173"/>
      <c r="B15" s="182"/>
      <c r="C15" s="183" t="s">
        <v>57</v>
      </c>
      <c r="D15" s="175" t="s">
        <v>16</v>
      </c>
      <c r="E15" s="184">
        <v>0.66666666666666663</v>
      </c>
      <c r="F15" s="175" t="s">
        <v>17</v>
      </c>
      <c r="G15" s="184">
        <v>0.375</v>
      </c>
      <c r="H15" s="185" t="s">
        <v>45</v>
      </c>
      <c r="I15" s="184">
        <v>8.3333333333333329E-2</v>
      </c>
      <c r="J15" s="173" t="s">
        <v>2</v>
      </c>
      <c r="K15" s="188">
        <f t="shared" si="2"/>
        <v>15</v>
      </c>
      <c r="L15" s="173"/>
      <c r="M15" s="187">
        <f>特定施設入居者生活介護!$Q$11</f>
        <v>0.375</v>
      </c>
      <c r="N15" s="175" t="s">
        <v>17</v>
      </c>
      <c r="O15" s="187">
        <f>特定施設入居者生活介護!$U$11</f>
        <v>0.70833333333333337</v>
      </c>
      <c r="P15" s="173"/>
      <c r="Q15" s="189">
        <f t="shared" si="0"/>
        <v>0.66666666666666663</v>
      </c>
      <c r="R15" s="175" t="s">
        <v>17</v>
      </c>
      <c r="S15" s="189">
        <f t="shared" si="1"/>
        <v>0.70833333333333337</v>
      </c>
      <c r="T15" s="185" t="s">
        <v>45</v>
      </c>
      <c r="U15" s="184">
        <f t="shared" si="3"/>
        <v>8.3333333333333329E-2</v>
      </c>
      <c r="V15" s="173" t="s">
        <v>2</v>
      </c>
      <c r="W15" s="188">
        <f t="shared" si="4"/>
        <v>-0.99999999999999811</v>
      </c>
      <c r="X15" s="173"/>
      <c r="Y15" s="188">
        <f t="shared" si="5"/>
        <v>15.999999999999998</v>
      </c>
      <c r="Z15" s="173"/>
      <c r="AA15" s="173"/>
      <c r="AB15" s="173"/>
      <c r="AC15" s="173"/>
      <c r="AD15" s="173"/>
      <c r="AE15" s="173"/>
      <c r="AF15" s="173"/>
      <c r="AG15" s="173"/>
      <c r="AH15" s="173"/>
      <c r="AI15" s="173"/>
      <c r="AJ15" s="173"/>
      <c r="AK15" s="173"/>
      <c r="AL15" s="173"/>
    </row>
    <row r="16" spans="1:38" x14ac:dyDescent="0.4">
      <c r="A16" s="173"/>
      <c r="B16" s="182"/>
      <c r="C16" s="183" t="s">
        <v>58</v>
      </c>
      <c r="D16" s="175" t="s">
        <v>16</v>
      </c>
      <c r="E16" s="184">
        <v>0.25</v>
      </c>
      <c r="F16" s="175" t="s">
        <v>17</v>
      </c>
      <c r="G16" s="184">
        <v>0.5</v>
      </c>
      <c r="H16" s="185" t="s">
        <v>45</v>
      </c>
      <c r="I16" s="184">
        <v>0</v>
      </c>
      <c r="J16" s="173" t="s">
        <v>2</v>
      </c>
      <c r="K16" s="188">
        <f t="shared" si="2"/>
        <v>6</v>
      </c>
      <c r="L16" s="173"/>
      <c r="M16" s="187">
        <f>特定施設入居者生活介護!$Q$11</f>
        <v>0.375</v>
      </c>
      <c r="N16" s="175" t="s">
        <v>17</v>
      </c>
      <c r="O16" s="187">
        <f>特定施設入居者生活介護!$U$11</f>
        <v>0.70833333333333337</v>
      </c>
      <c r="P16" s="173"/>
      <c r="Q16" s="189">
        <f t="shared" si="0"/>
        <v>0.375</v>
      </c>
      <c r="R16" s="175" t="s">
        <v>17</v>
      </c>
      <c r="S16" s="189">
        <f t="shared" si="1"/>
        <v>0.5</v>
      </c>
      <c r="T16" s="185" t="s">
        <v>45</v>
      </c>
      <c r="U16" s="184">
        <v>0</v>
      </c>
      <c r="V16" s="173" t="s">
        <v>2</v>
      </c>
      <c r="W16" s="188">
        <f t="shared" si="4"/>
        <v>3</v>
      </c>
      <c r="X16" s="173"/>
      <c r="Y16" s="188">
        <f t="shared" si="5"/>
        <v>3</v>
      </c>
      <c r="Z16" s="173"/>
      <c r="AA16" s="173"/>
      <c r="AB16" s="173"/>
      <c r="AC16" s="173"/>
      <c r="AD16" s="173"/>
      <c r="AE16" s="173"/>
      <c r="AF16" s="173"/>
      <c r="AG16" s="173"/>
      <c r="AH16" s="173"/>
      <c r="AI16" s="173"/>
      <c r="AJ16" s="173"/>
      <c r="AK16" s="173"/>
      <c r="AL16" s="173"/>
    </row>
    <row r="17" spans="1:38" x14ac:dyDescent="0.4">
      <c r="A17" s="173"/>
      <c r="B17" s="182"/>
      <c r="C17" s="183" t="s">
        <v>59</v>
      </c>
      <c r="D17" s="175" t="s">
        <v>16</v>
      </c>
      <c r="E17" s="184"/>
      <c r="F17" s="175" t="s">
        <v>17</v>
      </c>
      <c r="G17" s="184"/>
      <c r="H17" s="185" t="s">
        <v>45</v>
      </c>
      <c r="I17" s="184">
        <v>0</v>
      </c>
      <c r="J17" s="173" t="s">
        <v>2</v>
      </c>
      <c r="K17" s="188" t="str">
        <f t="shared" si="2"/>
        <v/>
      </c>
      <c r="L17" s="173"/>
      <c r="M17" s="187">
        <f>特定施設入居者生活介護!$Q$11</f>
        <v>0.375</v>
      </c>
      <c r="N17" s="175" t="s">
        <v>17</v>
      </c>
      <c r="O17" s="187">
        <f>特定施設入居者生活介護!$U$11</f>
        <v>0.70833333333333337</v>
      </c>
      <c r="P17" s="173"/>
      <c r="Q17" s="189" t="str">
        <f t="shared" si="0"/>
        <v/>
      </c>
      <c r="R17" s="175" t="s">
        <v>17</v>
      </c>
      <c r="S17" s="189" t="str">
        <f t="shared" si="1"/>
        <v/>
      </c>
      <c r="T17" s="185" t="s">
        <v>45</v>
      </c>
      <c r="U17" s="184">
        <f t="shared" si="3"/>
        <v>0</v>
      </c>
      <c r="V17" s="173" t="s">
        <v>2</v>
      </c>
      <c r="W17" s="188" t="str">
        <f t="shared" si="4"/>
        <v/>
      </c>
      <c r="X17" s="173"/>
      <c r="Y17" s="188" t="str">
        <f t="shared" si="5"/>
        <v/>
      </c>
      <c r="Z17" s="173"/>
      <c r="AA17" s="173"/>
      <c r="AB17" s="173"/>
      <c r="AC17" s="173"/>
      <c r="AD17" s="173"/>
      <c r="AE17" s="173"/>
      <c r="AF17" s="173"/>
      <c r="AG17" s="173"/>
      <c r="AH17" s="173"/>
      <c r="AI17" s="173"/>
      <c r="AJ17" s="173"/>
      <c r="AK17" s="173"/>
      <c r="AL17" s="173"/>
    </row>
    <row r="18" spans="1:38" x14ac:dyDescent="0.4">
      <c r="A18" s="173"/>
      <c r="B18" s="182"/>
      <c r="C18" s="183" t="s">
        <v>60</v>
      </c>
      <c r="D18" s="175" t="s">
        <v>16</v>
      </c>
      <c r="E18" s="184"/>
      <c r="F18" s="175" t="s">
        <v>17</v>
      </c>
      <c r="G18" s="184"/>
      <c r="H18" s="185" t="s">
        <v>45</v>
      </c>
      <c r="I18" s="184">
        <v>0</v>
      </c>
      <c r="J18" s="173" t="s">
        <v>2</v>
      </c>
      <c r="K18" s="188" t="str">
        <f t="shared" si="2"/>
        <v/>
      </c>
      <c r="L18" s="173"/>
      <c r="M18" s="187">
        <f>特定施設入居者生活介護!$Q$11</f>
        <v>0.375</v>
      </c>
      <c r="N18" s="175" t="s">
        <v>17</v>
      </c>
      <c r="O18" s="187">
        <f>特定施設入居者生活介護!$U$11</f>
        <v>0.70833333333333337</v>
      </c>
      <c r="P18" s="173"/>
      <c r="Q18" s="189" t="str">
        <f t="shared" si="0"/>
        <v/>
      </c>
      <c r="R18" s="175" t="s">
        <v>17</v>
      </c>
      <c r="S18" s="189" t="str">
        <f t="shared" si="1"/>
        <v/>
      </c>
      <c r="T18" s="185" t="s">
        <v>45</v>
      </c>
      <c r="U18" s="184">
        <f t="shared" si="3"/>
        <v>0</v>
      </c>
      <c r="V18" s="173" t="s">
        <v>2</v>
      </c>
      <c r="W18" s="188" t="str">
        <f t="shared" si="4"/>
        <v/>
      </c>
      <c r="X18" s="173"/>
      <c r="Y18" s="188" t="str">
        <f t="shared" si="5"/>
        <v/>
      </c>
      <c r="Z18" s="173"/>
      <c r="AA18" s="173"/>
      <c r="AB18" s="173"/>
      <c r="AC18" s="173"/>
      <c r="AD18" s="173"/>
      <c r="AE18" s="173"/>
      <c r="AF18" s="173"/>
      <c r="AG18" s="173"/>
      <c r="AH18" s="173"/>
      <c r="AI18" s="173"/>
      <c r="AJ18" s="173"/>
      <c r="AK18" s="173"/>
      <c r="AL18" s="173"/>
    </row>
    <row r="19" spans="1:38" x14ac:dyDescent="0.4">
      <c r="A19" s="173"/>
      <c r="B19" s="182"/>
      <c r="C19" s="183" t="s">
        <v>61</v>
      </c>
      <c r="D19" s="175" t="s">
        <v>16</v>
      </c>
      <c r="E19" s="184"/>
      <c r="F19" s="175" t="s">
        <v>17</v>
      </c>
      <c r="G19" s="184"/>
      <c r="H19" s="185" t="s">
        <v>45</v>
      </c>
      <c r="I19" s="184">
        <v>0</v>
      </c>
      <c r="J19" s="173" t="s">
        <v>2</v>
      </c>
      <c r="K19" s="188" t="str">
        <f t="shared" si="2"/>
        <v/>
      </c>
      <c r="L19" s="173"/>
      <c r="M19" s="187">
        <f>特定施設入居者生活介護!$Q$11</f>
        <v>0.375</v>
      </c>
      <c r="N19" s="175" t="s">
        <v>17</v>
      </c>
      <c r="O19" s="187">
        <f>特定施設入居者生活介護!$U$11</f>
        <v>0.70833333333333337</v>
      </c>
      <c r="P19" s="173"/>
      <c r="Q19" s="189" t="str">
        <f t="shared" si="0"/>
        <v/>
      </c>
      <c r="R19" s="175" t="s">
        <v>17</v>
      </c>
      <c r="S19" s="189" t="str">
        <f t="shared" si="1"/>
        <v/>
      </c>
      <c r="T19" s="185" t="s">
        <v>45</v>
      </c>
      <c r="U19" s="184">
        <f t="shared" si="3"/>
        <v>0</v>
      </c>
      <c r="V19" s="173" t="s">
        <v>2</v>
      </c>
      <c r="W19" s="188" t="str">
        <f t="shared" si="4"/>
        <v/>
      </c>
      <c r="X19" s="173"/>
      <c r="Y19" s="188" t="str">
        <f t="shared" si="5"/>
        <v/>
      </c>
      <c r="Z19" s="173"/>
      <c r="AA19" s="173"/>
      <c r="AB19" s="173"/>
      <c r="AC19" s="173"/>
      <c r="AD19" s="173"/>
      <c r="AE19" s="173"/>
      <c r="AF19" s="173"/>
      <c r="AG19" s="173"/>
      <c r="AH19" s="173"/>
      <c r="AI19" s="173"/>
      <c r="AJ19" s="173"/>
      <c r="AK19" s="173"/>
      <c r="AL19" s="173"/>
    </row>
    <row r="20" spans="1:38" x14ac:dyDescent="0.4">
      <c r="A20" s="173"/>
      <c r="B20" s="182"/>
      <c r="C20" s="183" t="s">
        <v>62</v>
      </c>
      <c r="D20" s="175" t="s">
        <v>16</v>
      </c>
      <c r="E20" s="184"/>
      <c r="F20" s="175" t="s">
        <v>17</v>
      </c>
      <c r="G20" s="184"/>
      <c r="H20" s="185" t="s">
        <v>45</v>
      </c>
      <c r="I20" s="184">
        <v>0</v>
      </c>
      <c r="J20" s="173" t="s">
        <v>2</v>
      </c>
      <c r="K20" s="188" t="str">
        <f t="shared" si="2"/>
        <v/>
      </c>
      <c r="L20" s="173"/>
      <c r="M20" s="187">
        <f>特定施設入居者生活介護!$Q$11</f>
        <v>0.375</v>
      </c>
      <c r="N20" s="175" t="s">
        <v>17</v>
      </c>
      <c r="O20" s="187">
        <f>特定施設入居者生活介護!$U$11</f>
        <v>0.70833333333333337</v>
      </c>
      <c r="P20" s="173"/>
      <c r="Q20" s="189" t="str">
        <f t="shared" si="0"/>
        <v/>
      </c>
      <c r="R20" s="175" t="s">
        <v>17</v>
      </c>
      <c r="S20" s="189" t="str">
        <f t="shared" si="1"/>
        <v/>
      </c>
      <c r="T20" s="185" t="s">
        <v>45</v>
      </c>
      <c r="U20" s="184">
        <f t="shared" si="3"/>
        <v>0</v>
      </c>
      <c r="V20" s="173" t="s">
        <v>2</v>
      </c>
      <c r="W20" s="188" t="str">
        <f t="shared" si="4"/>
        <v/>
      </c>
      <c r="X20" s="173"/>
      <c r="Y20" s="188" t="str">
        <f t="shared" si="5"/>
        <v/>
      </c>
      <c r="Z20" s="173"/>
      <c r="AA20" s="173"/>
      <c r="AB20" s="173"/>
      <c r="AC20" s="173"/>
      <c r="AD20" s="173"/>
      <c r="AE20" s="173"/>
      <c r="AF20" s="173"/>
      <c r="AG20" s="173"/>
      <c r="AH20" s="173"/>
      <c r="AI20" s="173"/>
      <c r="AJ20" s="173"/>
      <c r="AK20" s="173"/>
      <c r="AL20" s="173"/>
    </row>
    <row r="21" spans="1:38" x14ac:dyDescent="0.4">
      <c r="A21" s="173"/>
      <c r="B21" s="182"/>
      <c r="C21" s="183" t="s">
        <v>63</v>
      </c>
      <c r="D21" s="175" t="s">
        <v>16</v>
      </c>
      <c r="E21" s="184"/>
      <c r="F21" s="175" t="s">
        <v>17</v>
      </c>
      <c r="G21" s="184"/>
      <c r="H21" s="185" t="s">
        <v>45</v>
      </c>
      <c r="I21" s="184">
        <v>0</v>
      </c>
      <c r="J21" s="173" t="s">
        <v>2</v>
      </c>
      <c r="K21" s="188" t="str">
        <f t="shared" si="2"/>
        <v/>
      </c>
      <c r="L21" s="173"/>
      <c r="M21" s="187">
        <f>特定施設入居者生活介護!$Q$11</f>
        <v>0.375</v>
      </c>
      <c r="N21" s="175" t="s">
        <v>17</v>
      </c>
      <c r="O21" s="187">
        <f>特定施設入居者生活介護!$U$11</f>
        <v>0.70833333333333337</v>
      </c>
      <c r="P21" s="173"/>
      <c r="Q21" s="189" t="str">
        <f t="shared" si="0"/>
        <v/>
      </c>
      <c r="R21" s="175" t="s">
        <v>17</v>
      </c>
      <c r="S21" s="189" t="str">
        <f t="shared" si="1"/>
        <v/>
      </c>
      <c r="T21" s="185" t="s">
        <v>45</v>
      </c>
      <c r="U21" s="184">
        <f t="shared" si="3"/>
        <v>0</v>
      </c>
      <c r="V21" s="173" t="s">
        <v>2</v>
      </c>
      <c r="W21" s="188" t="str">
        <f t="shared" si="4"/>
        <v/>
      </c>
      <c r="X21" s="173"/>
      <c r="Y21" s="188" t="str">
        <f t="shared" si="5"/>
        <v/>
      </c>
      <c r="Z21" s="173"/>
      <c r="AA21" s="173"/>
      <c r="AB21" s="173"/>
      <c r="AC21" s="173"/>
      <c r="AD21" s="173"/>
      <c r="AE21" s="173"/>
      <c r="AF21" s="173"/>
      <c r="AG21" s="173"/>
      <c r="AH21" s="173"/>
      <c r="AI21" s="173"/>
      <c r="AJ21" s="173"/>
      <c r="AK21" s="173"/>
      <c r="AL21" s="173"/>
    </row>
    <row r="22" spans="1:38" x14ac:dyDescent="0.4">
      <c r="A22" s="173"/>
      <c r="B22" s="182"/>
      <c r="C22" s="183" t="s">
        <v>64</v>
      </c>
      <c r="D22" s="175" t="s">
        <v>16</v>
      </c>
      <c r="E22" s="190">
        <v>0.66666666666666663</v>
      </c>
      <c r="F22" s="175" t="s">
        <v>17</v>
      </c>
      <c r="G22" s="190">
        <v>0.41666666666666669</v>
      </c>
      <c r="H22" s="185" t="s">
        <v>45</v>
      </c>
      <c r="I22" s="190">
        <v>8.3333333333333329E-2</v>
      </c>
      <c r="J22" s="173" t="s">
        <v>2</v>
      </c>
      <c r="K22" s="183">
        <v>16</v>
      </c>
      <c r="L22" s="173"/>
      <c r="M22" s="191"/>
      <c r="N22" s="175" t="s">
        <v>17</v>
      </c>
      <c r="O22" s="191"/>
      <c r="P22" s="173"/>
      <c r="Q22" s="191"/>
      <c r="R22" s="175" t="s">
        <v>17</v>
      </c>
      <c r="S22" s="191"/>
      <c r="T22" s="185" t="s">
        <v>45</v>
      </c>
      <c r="U22" s="190">
        <v>8.3333333333333329E-2</v>
      </c>
      <c r="V22" s="173" t="s">
        <v>2</v>
      </c>
      <c r="W22" s="192">
        <v>2</v>
      </c>
      <c r="X22" s="173"/>
      <c r="Y22" s="192">
        <v>14</v>
      </c>
      <c r="Z22" s="173"/>
      <c r="AA22" s="173"/>
      <c r="AB22" s="173"/>
      <c r="AC22" s="173"/>
      <c r="AD22" s="173"/>
      <c r="AE22" s="173"/>
      <c r="AF22" s="173"/>
      <c r="AG22" s="173"/>
      <c r="AH22" s="173"/>
      <c r="AI22" s="173"/>
      <c r="AJ22" s="173"/>
      <c r="AK22" s="173"/>
      <c r="AL22" s="173"/>
    </row>
    <row r="23" spans="1:38" x14ac:dyDescent="0.4">
      <c r="A23" s="173"/>
      <c r="B23" s="182"/>
      <c r="C23" s="183" t="s">
        <v>65</v>
      </c>
      <c r="D23" s="175" t="s">
        <v>16</v>
      </c>
      <c r="E23" s="190"/>
      <c r="F23" s="175" t="s">
        <v>17</v>
      </c>
      <c r="G23" s="190"/>
      <c r="H23" s="185" t="s">
        <v>45</v>
      </c>
      <c r="I23" s="190"/>
      <c r="J23" s="173" t="s">
        <v>2</v>
      </c>
      <c r="K23" s="183">
        <v>2</v>
      </c>
      <c r="L23" s="173"/>
      <c r="M23" s="191"/>
      <c r="N23" s="175" t="s">
        <v>17</v>
      </c>
      <c r="O23" s="191"/>
      <c r="P23" s="173"/>
      <c r="Q23" s="191"/>
      <c r="R23" s="175" t="s">
        <v>17</v>
      </c>
      <c r="S23" s="191"/>
      <c r="T23" s="185" t="s">
        <v>45</v>
      </c>
      <c r="U23" s="190"/>
      <c r="V23" s="173" t="s">
        <v>2</v>
      </c>
      <c r="W23" s="192">
        <v>2</v>
      </c>
      <c r="X23" s="173"/>
      <c r="Y23" s="192"/>
      <c r="Z23" s="173"/>
      <c r="AA23" s="173"/>
      <c r="AB23" s="173"/>
      <c r="AC23" s="173"/>
      <c r="AD23" s="173"/>
      <c r="AE23" s="173"/>
      <c r="AF23" s="173"/>
      <c r="AG23" s="173"/>
      <c r="AH23" s="173"/>
      <c r="AI23" s="173"/>
      <c r="AJ23" s="173"/>
      <c r="AK23" s="173"/>
      <c r="AL23" s="173"/>
    </row>
    <row r="24" spans="1:38" x14ac:dyDescent="0.4">
      <c r="A24" s="173"/>
      <c r="B24" s="182"/>
      <c r="C24" s="183" t="s">
        <v>66</v>
      </c>
      <c r="D24" s="175" t="s">
        <v>16</v>
      </c>
      <c r="E24" s="190"/>
      <c r="F24" s="175" t="s">
        <v>17</v>
      </c>
      <c r="G24" s="190"/>
      <c r="H24" s="185" t="s">
        <v>45</v>
      </c>
      <c r="I24" s="190"/>
      <c r="J24" s="173" t="s">
        <v>2</v>
      </c>
      <c r="K24" s="183">
        <v>3</v>
      </c>
      <c r="L24" s="173"/>
      <c r="M24" s="191"/>
      <c r="N24" s="175" t="s">
        <v>17</v>
      </c>
      <c r="O24" s="191"/>
      <c r="P24" s="173"/>
      <c r="Q24" s="191"/>
      <c r="R24" s="175" t="s">
        <v>17</v>
      </c>
      <c r="S24" s="191"/>
      <c r="T24" s="185" t="s">
        <v>45</v>
      </c>
      <c r="U24" s="190"/>
      <c r="V24" s="173" t="s">
        <v>2</v>
      </c>
      <c r="W24" s="192">
        <v>3</v>
      </c>
      <c r="X24" s="173"/>
      <c r="Y24" s="192"/>
      <c r="Z24" s="173"/>
      <c r="AA24" s="173"/>
      <c r="AB24" s="173"/>
      <c r="AC24" s="173"/>
      <c r="AD24" s="173"/>
      <c r="AE24" s="173"/>
      <c r="AF24" s="173"/>
      <c r="AG24" s="173"/>
      <c r="AH24" s="173"/>
      <c r="AI24" s="173"/>
      <c r="AJ24" s="173"/>
      <c r="AK24" s="173"/>
      <c r="AL24" s="173"/>
    </row>
    <row r="25" spans="1:38" x14ac:dyDescent="0.4">
      <c r="A25" s="173"/>
      <c r="B25" s="182"/>
      <c r="C25" s="183" t="s">
        <v>67</v>
      </c>
      <c r="D25" s="175" t="s">
        <v>16</v>
      </c>
      <c r="E25" s="190"/>
      <c r="F25" s="175" t="s">
        <v>17</v>
      </c>
      <c r="G25" s="190"/>
      <c r="H25" s="185" t="s">
        <v>45</v>
      </c>
      <c r="I25" s="190"/>
      <c r="J25" s="173" t="s">
        <v>2</v>
      </c>
      <c r="K25" s="183">
        <v>4</v>
      </c>
      <c r="L25" s="173"/>
      <c r="M25" s="191"/>
      <c r="N25" s="175" t="s">
        <v>17</v>
      </c>
      <c r="O25" s="191"/>
      <c r="P25" s="173"/>
      <c r="Q25" s="191"/>
      <c r="R25" s="175" t="s">
        <v>17</v>
      </c>
      <c r="S25" s="191"/>
      <c r="T25" s="185" t="s">
        <v>45</v>
      </c>
      <c r="U25" s="190"/>
      <c r="V25" s="173" t="s">
        <v>2</v>
      </c>
      <c r="W25" s="192">
        <v>4</v>
      </c>
      <c r="X25" s="173"/>
      <c r="Y25" s="192"/>
      <c r="Z25" s="173"/>
      <c r="AA25" s="173"/>
      <c r="AB25" s="173"/>
      <c r="AC25" s="173"/>
      <c r="AD25" s="173"/>
      <c r="AE25" s="173"/>
      <c r="AF25" s="173"/>
      <c r="AG25" s="173"/>
      <c r="AH25" s="173"/>
      <c r="AI25" s="173"/>
      <c r="AJ25" s="173"/>
      <c r="AK25" s="173"/>
      <c r="AL25" s="173"/>
    </row>
    <row r="26" spans="1:38" x14ac:dyDescent="0.4">
      <c r="A26" s="173"/>
      <c r="B26" s="182"/>
      <c r="C26" s="183" t="s">
        <v>68</v>
      </c>
      <c r="D26" s="175" t="s">
        <v>16</v>
      </c>
      <c r="E26" s="190"/>
      <c r="F26" s="175" t="s">
        <v>17</v>
      </c>
      <c r="G26" s="190"/>
      <c r="H26" s="185" t="s">
        <v>45</v>
      </c>
      <c r="I26" s="190"/>
      <c r="J26" s="173" t="s">
        <v>2</v>
      </c>
      <c r="K26" s="183">
        <v>5</v>
      </c>
      <c r="L26" s="173"/>
      <c r="M26" s="191"/>
      <c r="N26" s="175" t="s">
        <v>17</v>
      </c>
      <c r="O26" s="191"/>
      <c r="P26" s="173"/>
      <c r="Q26" s="191"/>
      <c r="R26" s="175" t="s">
        <v>17</v>
      </c>
      <c r="S26" s="191"/>
      <c r="T26" s="185" t="s">
        <v>45</v>
      </c>
      <c r="U26" s="190"/>
      <c r="V26" s="173" t="s">
        <v>2</v>
      </c>
      <c r="W26" s="192">
        <v>5</v>
      </c>
      <c r="X26" s="173"/>
      <c r="Y26" s="192"/>
      <c r="Z26" s="173"/>
      <c r="AA26" s="173"/>
      <c r="AB26" s="173"/>
      <c r="AC26" s="173"/>
      <c r="AD26" s="173"/>
      <c r="AE26" s="173"/>
      <c r="AF26" s="173"/>
      <c r="AG26" s="173"/>
      <c r="AH26" s="173"/>
      <c r="AI26" s="173"/>
      <c r="AJ26" s="173"/>
      <c r="AK26" s="173"/>
      <c r="AL26" s="173"/>
    </row>
    <row r="27" spans="1:38" x14ac:dyDescent="0.4">
      <c r="A27" s="173"/>
      <c r="B27" s="182"/>
      <c r="C27" s="183" t="s">
        <v>69</v>
      </c>
      <c r="D27" s="175" t="s">
        <v>16</v>
      </c>
      <c r="E27" s="190"/>
      <c r="F27" s="175" t="s">
        <v>17</v>
      </c>
      <c r="G27" s="190"/>
      <c r="H27" s="185" t="s">
        <v>45</v>
      </c>
      <c r="I27" s="190"/>
      <c r="J27" s="173" t="s">
        <v>2</v>
      </c>
      <c r="K27" s="183">
        <v>6</v>
      </c>
      <c r="L27" s="173"/>
      <c r="M27" s="191"/>
      <c r="N27" s="175" t="s">
        <v>17</v>
      </c>
      <c r="O27" s="191"/>
      <c r="P27" s="173"/>
      <c r="Q27" s="191"/>
      <c r="R27" s="175" t="s">
        <v>17</v>
      </c>
      <c r="S27" s="191"/>
      <c r="T27" s="185" t="s">
        <v>45</v>
      </c>
      <c r="U27" s="190"/>
      <c r="V27" s="173" t="s">
        <v>2</v>
      </c>
      <c r="W27" s="192">
        <v>6</v>
      </c>
      <c r="X27" s="173"/>
      <c r="Y27" s="192"/>
      <c r="Z27" s="173"/>
      <c r="AA27" s="173"/>
      <c r="AB27" s="173"/>
      <c r="AC27" s="173"/>
      <c r="AD27" s="173"/>
      <c r="AE27" s="173"/>
      <c r="AF27" s="173"/>
      <c r="AG27" s="173"/>
      <c r="AH27" s="173"/>
      <c r="AI27" s="173"/>
      <c r="AJ27" s="173"/>
      <c r="AK27" s="173"/>
      <c r="AL27" s="173"/>
    </row>
    <row r="28" spans="1:38" x14ac:dyDescent="0.4">
      <c r="A28" s="173"/>
      <c r="B28" s="182"/>
      <c r="C28" s="183" t="s">
        <v>70</v>
      </c>
      <c r="D28" s="175" t="s">
        <v>16</v>
      </c>
      <c r="E28" s="190"/>
      <c r="F28" s="175" t="s">
        <v>17</v>
      </c>
      <c r="G28" s="190"/>
      <c r="H28" s="185" t="s">
        <v>45</v>
      </c>
      <c r="I28" s="190"/>
      <c r="J28" s="173" t="s">
        <v>2</v>
      </c>
      <c r="K28" s="183">
        <v>7</v>
      </c>
      <c r="L28" s="173"/>
      <c r="M28" s="191"/>
      <c r="N28" s="175" t="s">
        <v>17</v>
      </c>
      <c r="O28" s="191"/>
      <c r="P28" s="173"/>
      <c r="Q28" s="191"/>
      <c r="R28" s="175" t="s">
        <v>17</v>
      </c>
      <c r="S28" s="191"/>
      <c r="T28" s="185" t="s">
        <v>45</v>
      </c>
      <c r="U28" s="190"/>
      <c r="V28" s="173" t="s">
        <v>2</v>
      </c>
      <c r="W28" s="192">
        <v>7</v>
      </c>
      <c r="X28" s="173"/>
      <c r="Y28" s="192"/>
      <c r="Z28" s="173"/>
      <c r="AA28" s="173"/>
      <c r="AB28" s="173"/>
      <c r="AC28" s="173"/>
      <c r="AD28" s="173"/>
      <c r="AE28" s="173"/>
      <c r="AF28" s="173"/>
      <c r="AG28" s="173"/>
      <c r="AH28" s="173"/>
      <c r="AI28" s="173"/>
      <c r="AJ28" s="173"/>
      <c r="AK28" s="173"/>
      <c r="AL28" s="173"/>
    </row>
    <row r="29" spans="1:38" x14ac:dyDescent="0.4">
      <c r="A29" s="173"/>
      <c r="B29" s="182"/>
      <c r="C29" s="183" t="s">
        <v>71</v>
      </c>
      <c r="D29" s="175" t="s">
        <v>16</v>
      </c>
      <c r="E29" s="190"/>
      <c r="F29" s="175" t="s">
        <v>17</v>
      </c>
      <c r="G29" s="190"/>
      <c r="H29" s="185" t="s">
        <v>45</v>
      </c>
      <c r="I29" s="190"/>
      <c r="J29" s="173" t="s">
        <v>2</v>
      </c>
      <c r="K29" s="183">
        <v>8</v>
      </c>
      <c r="L29" s="173"/>
      <c r="M29" s="191"/>
      <c r="N29" s="175" t="s">
        <v>17</v>
      </c>
      <c r="O29" s="191"/>
      <c r="P29" s="173"/>
      <c r="Q29" s="191"/>
      <c r="R29" s="175" t="s">
        <v>17</v>
      </c>
      <c r="S29" s="191"/>
      <c r="T29" s="185" t="s">
        <v>45</v>
      </c>
      <c r="U29" s="190"/>
      <c r="V29" s="173" t="s">
        <v>2</v>
      </c>
      <c r="W29" s="192">
        <v>8</v>
      </c>
      <c r="X29" s="173"/>
      <c r="Y29" s="192"/>
      <c r="Z29" s="173"/>
      <c r="AA29" s="173"/>
      <c r="AB29" s="173"/>
      <c r="AC29" s="173"/>
      <c r="AD29" s="173"/>
      <c r="AE29" s="173"/>
      <c r="AF29" s="173"/>
      <c r="AG29" s="173"/>
      <c r="AH29" s="173"/>
      <c r="AI29" s="173"/>
      <c r="AJ29" s="173"/>
      <c r="AK29" s="173"/>
      <c r="AL29" s="173"/>
    </row>
    <row r="30" spans="1:38" x14ac:dyDescent="0.4">
      <c r="A30" s="173"/>
      <c r="B30" s="182"/>
      <c r="C30" s="183" t="s">
        <v>72</v>
      </c>
      <c r="D30" s="175" t="s">
        <v>16</v>
      </c>
      <c r="E30" s="190"/>
      <c r="F30" s="175" t="s">
        <v>17</v>
      </c>
      <c r="G30" s="190"/>
      <c r="H30" s="185" t="s">
        <v>45</v>
      </c>
      <c r="I30" s="190"/>
      <c r="J30" s="173" t="s">
        <v>2</v>
      </c>
      <c r="K30" s="183">
        <v>1</v>
      </c>
      <c r="L30" s="173"/>
      <c r="M30" s="191"/>
      <c r="N30" s="175" t="s">
        <v>17</v>
      </c>
      <c r="O30" s="191"/>
      <c r="P30" s="173"/>
      <c r="Q30" s="191"/>
      <c r="R30" s="175" t="s">
        <v>17</v>
      </c>
      <c r="S30" s="191"/>
      <c r="T30" s="185" t="s">
        <v>45</v>
      </c>
      <c r="U30" s="190"/>
      <c r="V30" s="173" t="s">
        <v>2</v>
      </c>
      <c r="W30" s="192"/>
      <c r="X30" s="173"/>
      <c r="Y30" s="192">
        <v>1</v>
      </c>
      <c r="Z30" s="173"/>
      <c r="AA30" s="173"/>
      <c r="AB30" s="173"/>
      <c r="AC30" s="173"/>
      <c r="AD30" s="173"/>
      <c r="AE30" s="173"/>
      <c r="AF30" s="173"/>
      <c r="AG30" s="173"/>
      <c r="AH30" s="173"/>
      <c r="AI30" s="173"/>
      <c r="AJ30" s="173"/>
      <c r="AK30" s="173"/>
      <c r="AL30" s="173"/>
    </row>
    <row r="31" spans="1:38" x14ac:dyDescent="0.4">
      <c r="A31" s="173"/>
      <c r="B31" s="182"/>
      <c r="C31" s="183" t="s">
        <v>73</v>
      </c>
      <c r="D31" s="175" t="s">
        <v>16</v>
      </c>
      <c r="E31" s="190"/>
      <c r="F31" s="175" t="s">
        <v>17</v>
      </c>
      <c r="G31" s="190"/>
      <c r="H31" s="185" t="s">
        <v>45</v>
      </c>
      <c r="I31" s="190"/>
      <c r="J31" s="173" t="s">
        <v>2</v>
      </c>
      <c r="K31" s="183">
        <v>2</v>
      </c>
      <c r="L31" s="173"/>
      <c r="M31" s="191"/>
      <c r="N31" s="175" t="s">
        <v>17</v>
      </c>
      <c r="O31" s="191"/>
      <c r="P31" s="173"/>
      <c r="Q31" s="191"/>
      <c r="R31" s="175" t="s">
        <v>17</v>
      </c>
      <c r="S31" s="191"/>
      <c r="T31" s="185" t="s">
        <v>45</v>
      </c>
      <c r="U31" s="190"/>
      <c r="V31" s="173" t="s">
        <v>2</v>
      </c>
      <c r="W31" s="192"/>
      <c r="X31" s="173"/>
      <c r="Y31" s="192">
        <v>2</v>
      </c>
      <c r="Z31" s="173"/>
      <c r="AA31" s="173"/>
      <c r="AB31" s="173"/>
      <c r="AC31" s="173"/>
      <c r="AD31" s="173"/>
      <c r="AE31" s="173"/>
      <c r="AF31" s="173"/>
      <c r="AG31" s="173"/>
      <c r="AH31" s="173"/>
      <c r="AI31" s="173"/>
      <c r="AJ31" s="173"/>
      <c r="AK31" s="173"/>
      <c r="AL31" s="173"/>
    </row>
    <row r="32" spans="1:38" x14ac:dyDescent="0.4">
      <c r="A32" s="173"/>
      <c r="B32" s="182"/>
      <c r="C32" s="183" t="s">
        <v>74</v>
      </c>
      <c r="D32" s="175" t="s">
        <v>16</v>
      </c>
      <c r="E32" s="190"/>
      <c r="F32" s="175" t="s">
        <v>17</v>
      </c>
      <c r="G32" s="190"/>
      <c r="H32" s="185" t="s">
        <v>45</v>
      </c>
      <c r="I32" s="190"/>
      <c r="J32" s="173" t="s">
        <v>2</v>
      </c>
      <c r="K32" s="183">
        <v>3</v>
      </c>
      <c r="L32" s="173"/>
      <c r="M32" s="191"/>
      <c r="N32" s="175" t="s">
        <v>17</v>
      </c>
      <c r="O32" s="191"/>
      <c r="P32" s="173"/>
      <c r="Q32" s="191"/>
      <c r="R32" s="175" t="s">
        <v>17</v>
      </c>
      <c r="S32" s="191"/>
      <c r="T32" s="185" t="s">
        <v>45</v>
      </c>
      <c r="U32" s="190"/>
      <c r="V32" s="173" t="s">
        <v>2</v>
      </c>
      <c r="W32" s="192"/>
      <c r="X32" s="173"/>
      <c r="Y32" s="192">
        <v>3</v>
      </c>
      <c r="Z32" s="173"/>
      <c r="AA32" s="173"/>
      <c r="AB32" s="173"/>
      <c r="AC32" s="173"/>
      <c r="AD32" s="173"/>
      <c r="AE32" s="173"/>
      <c r="AF32" s="173"/>
      <c r="AG32" s="173"/>
      <c r="AH32" s="173"/>
      <c r="AI32" s="173"/>
      <c r="AJ32" s="173"/>
      <c r="AK32" s="173"/>
      <c r="AL32" s="173"/>
    </row>
    <row r="33" spans="1:38" x14ac:dyDescent="0.4">
      <c r="A33" s="173"/>
      <c r="B33" s="182"/>
      <c r="C33" s="183" t="s">
        <v>75</v>
      </c>
      <c r="D33" s="175" t="s">
        <v>16</v>
      </c>
      <c r="E33" s="190"/>
      <c r="F33" s="175" t="s">
        <v>17</v>
      </c>
      <c r="G33" s="190"/>
      <c r="H33" s="185" t="s">
        <v>45</v>
      </c>
      <c r="I33" s="190"/>
      <c r="J33" s="173" t="s">
        <v>2</v>
      </c>
      <c r="K33" s="183">
        <v>4</v>
      </c>
      <c r="L33" s="173"/>
      <c r="M33" s="191"/>
      <c r="N33" s="175" t="s">
        <v>17</v>
      </c>
      <c r="O33" s="191"/>
      <c r="P33" s="173"/>
      <c r="Q33" s="191"/>
      <c r="R33" s="175" t="s">
        <v>17</v>
      </c>
      <c r="S33" s="191"/>
      <c r="T33" s="185" t="s">
        <v>45</v>
      </c>
      <c r="U33" s="190"/>
      <c r="V33" s="173" t="s">
        <v>2</v>
      </c>
      <c r="W33" s="192"/>
      <c r="X33" s="173"/>
      <c r="Y33" s="192">
        <v>4</v>
      </c>
      <c r="Z33" s="173"/>
      <c r="AA33" s="173"/>
      <c r="AB33" s="173"/>
      <c r="AC33" s="173"/>
      <c r="AD33" s="173"/>
      <c r="AE33" s="173"/>
      <c r="AF33" s="173"/>
      <c r="AG33" s="173"/>
      <c r="AH33" s="173"/>
      <c r="AI33" s="173"/>
      <c r="AJ33" s="173"/>
      <c r="AK33" s="173"/>
      <c r="AL33" s="173"/>
    </row>
    <row r="34" spans="1:38" x14ac:dyDescent="0.4">
      <c r="A34" s="173"/>
      <c r="B34" s="182"/>
      <c r="C34" s="183" t="s">
        <v>77</v>
      </c>
      <c r="D34" s="175" t="s">
        <v>16</v>
      </c>
      <c r="E34" s="190"/>
      <c r="F34" s="175" t="s">
        <v>17</v>
      </c>
      <c r="G34" s="190"/>
      <c r="H34" s="185" t="s">
        <v>45</v>
      </c>
      <c r="I34" s="190"/>
      <c r="J34" s="173" t="s">
        <v>2</v>
      </c>
      <c r="K34" s="183">
        <v>5</v>
      </c>
      <c r="L34" s="173"/>
      <c r="M34" s="191"/>
      <c r="N34" s="175" t="s">
        <v>17</v>
      </c>
      <c r="O34" s="191"/>
      <c r="P34" s="173"/>
      <c r="Q34" s="191"/>
      <c r="R34" s="175" t="s">
        <v>17</v>
      </c>
      <c r="S34" s="191"/>
      <c r="T34" s="185" t="s">
        <v>45</v>
      </c>
      <c r="U34" s="190"/>
      <c r="V34" s="173" t="s">
        <v>2</v>
      </c>
      <c r="W34" s="192"/>
      <c r="X34" s="173"/>
      <c r="Y34" s="192">
        <v>5</v>
      </c>
      <c r="Z34" s="173"/>
      <c r="AA34" s="173"/>
      <c r="AB34" s="173"/>
      <c r="AC34" s="173"/>
      <c r="AD34" s="173"/>
      <c r="AE34" s="173"/>
      <c r="AF34" s="173"/>
      <c r="AG34" s="173"/>
      <c r="AH34" s="173"/>
      <c r="AI34" s="173"/>
      <c r="AJ34" s="173"/>
      <c r="AK34" s="173"/>
      <c r="AL34" s="173"/>
    </row>
    <row r="35" spans="1:38" x14ac:dyDescent="0.4">
      <c r="A35" s="173"/>
      <c r="B35" s="182"/>
      <c r="C35" s="183" t="s">
        <v>78</v>
      </c>
      <c r="D35" s="175" t="s">
        <v>16</v>
      </c>
      <c r="E35" s="190"/>
      <c r="F35" s="175" t="s">
        <v>17</v>
      </c>
      <c r="G35" s="190"/>
      <c r="H35" s="185" t="s">
        <v>45</v>
      </c>
      <c r="I35" s="190"/>
      <c r="J35" s="173" t="s">
        <v>2</v>
      </c>
      <c r="K35" s="183">
        <v>6</v>
      </c>
      <c r="L35" s="173"/>
      <c r="M35" s="191"/>
      <c r="N35" s="175" t="s">
        <v>17</v>
      </c>
      <c r="O35" s="191"/>
      <c r="P35" s="173"/>
      <c r="Q35" s="191"/>
      <c r="R35" s="175" t="s">
        <v>17</v>
      </c>
      <c r="S35" s="191"/>
      <c r="T35" s="185" t="s">
        <v>45</v>
      </c>
      <c r="U35" s="190"/>
      <c r="V35" s="173" t="s">
        <v>2</v>
      </c>
      <c r="W35" s="192"/>
      <c r="X35" s="173"/>
      <c r="Y35" s="192">
        <v>6</v>
      </c>
      <c r="Z35" s="173"/>
      <c r="AA35" s="173"/>
      <c r="AB35" s="173"/>
      <c r="AC35" s="173"/>
      <c r="AD35" s="173"/>
      <c r="AE35" s="173"/>
      <c r="AF35" s="173"/>
      <c r="AG35" s="173"/>
      <c r="AH35" s="173"/>
      <c r="AI35" s="173"/>
      <c r="AJ35" s="173"/>
      <c r="AK35" s="173"/>
      <c r="AL35" s="173"/>
    </row>
    <row r="36" spans="1:38" x14ac:dyDescent="0.4">
      <c r="A36" s="173"/>
      <c r="B36" s="182"/>
      <c r="C36" s="183" t="s">
        <v>79</v>
      </c>
      <c r="D36" s="175" t="s">
        <v>16</v>
      </c>
      <c r="E36" s="190"/>
      <c r="F36" s="175" t="s">
        <v>17</v>
      </c>
      <c r="G36" s="190"/>
      <c r="H36" s="185" t="s">
        <v>45</v>
      </c>
      <c r="I36" s="190"/>
      <c r="J36" s="173" t="s">
        <v>2</v>
      </c>
      <c r="K36" s="183">
        <v>7</v>
      </c>
      <c r="L36" s="173"/>
      <c r="M36" s="191"/>
      <c r="N36" s="175" t="s">
        <v>17</v>
      </c>
      <c r="O36" s="191"/>
      <c r="P36" s="173"/>
      <c r="Q36" s="191"/>
      <c r="R36" s="175" t="s">
        <v>17</v>
      </c>
      <c r="S36" s="191"/>
      <c r="T36" s="185" t="s">
        <v>45</v>
      </c>
      <c r="U36" s="190"/>
      <c r="V36" s="173" t="s">
        <v>2</v>
      </c>
      <c r="W36" s="192"/>
      <c r="X36" s="173"/>
      <c r="Y36" s="192">
        <v>7</v>
      </c>
      <c r="Z36" s="173"/>
      <c r="AA36" s="173"/>
      <c r="AB36" s="173"/>
      <c r="AC36" s="173"/>
      <c r="AD36" s="173"/>
      <c r="AE36" s="173"/>
      <c r="AF36" s="173"/>
      <c r="AG36" s="173"/>
      <c r="AH36" s="173"/>
      <c r="AI36" s="173"/>
      <c r="AJ36" s="173"/>
      <c r="AK36" s="173"/>
      <c r="AL36" s="173"/>
    </row>
    <row r="37" spans="1:38" x14ac:dyDescent="0.4">
      <c r="A37" s="173"/>
      <c r="B37" s="182"/>
      <c r="C37" s="183" t="s">
        <v>80</v>
      </c>
      <c r="D37" s="175" t="s">
        <v>16</v>
      </c>
      <c r="E37" s="190"/>
      <c r="F37" s="175" t="s">
        <v>17</v>
      </c>
      <c r="G37" s="190"/>
      <c r="H37" s="185" t="s">
        <v>45</v>
      </c>
      <c r="I37" s="190"/>
      <c r="J37" s="173" t="s">
        <v>2</v>
      </c>
      <c r="K37" s="183">
        <v>8</v>
      </c>
      <c r="L37" s="173"/>
      <c r="M37" s="191"/>
      <c r="N37" s="175" t="s">
        <v>17</v>
      </c>
      <c r="O37" s="191"/>
      <c r="P37" s="173"/>
      <c r="Q37" s="191"/>
      <c r="R37" s="175" t="s">
        <v>17</v>
      </c>
      <c r="S37" s="191"/>
      <c r="T37" s="185" t="s">
        <v>45</v>
      </c>
      <c r="U37" s="190"/>
      <c r="V37" s="173" t="s">
        <v>2</v>
      </c>
      <c r="W37" s="192"/>
      <c r="X37" s="173"/>
      <c r="Y37" s="192">
        <v>8</v>
      </c>
      <c r="Z37" s="173"/>
      <c r="AA37" s="173"/>
      <c r="AB37" s="173"/>
      <c r="AC37" s="173"/>
      <c r="AD37" s="173"/>
      <c r="AE37" s="173"/>
      <c r="AF37" s="173"/>
      <c r="AG37" s="173"/>
      <c r="AH37" s="173"/>
      <c r="AI37" s="173"/>
      <c r="AJ37" s="173"/>
      <c r="AK37" s="173"/>
      <c r="AL37" s="173"/>
    </row>
    <row r="38" spans="1:38" x14ac:dyDescent="0.4">
      <c r="A38" s="173"/>
      <c r="B38" s="182"/>
      <c r="C38" s="183" t="s">
        <v>81</v>
      </c>
      <c r="D38" s="175" t="s">
        <v>16</v>
      </c>
      <c r="E38" s="184"/>
      <c r="F38" s="175" t="s">
        <v>17</v>
      </c>
      <c r="G38" s="184"/>
      <c r="H38" s="185" t="s">
        <v>45</v>
      </c>
      <c r="I38" s="184">
        <v>0</v>
      </c>
      <c r="J38" s="173" t="s">
        <v>2</v>
      </c>
      <c r="K38" s="188" t="str">
        <f t="shared" ref="K38:K45" si="6">IF(OR(E38="",G38=""),"",(G38+IF(E38&gt;G38,1,0)-E38-I38)*24)</f>
        <v/>
      </c>
      <c r="L38" s="173"/>
      <c r="M38" s="187">
        <f>特定施設入居者生活介護!$Q$11</f>
        <v>0.375</v>
      </c>
      <c r="N38" s="175" t="s">
        <v>17</v>
      </c>
      <c r="O38" s="187">
        <f>特定施設入居者生活介護!$U$11</f>
        <v>0.70833333333333337</v>
      </c>
      <c r="P38" s="173"/>
      <c r="Q38" s="189" t="str">
        <f t="shared" ref="Q38:Q47" si="7">IF(E38="","",IF(E38&lt;M38,M38,IF(E38&gt;=O38,"",E38)))</f>
        <v/>
      </c>
      <c r="R38" s="175" t="s">
        <v>17</v>
      </c>
      <c r="S38" s="189" t="str">
        <f t="shared" ref="S38:S47" si="8">IF(G38="","",IF(G38&gt;E38,IF(G38&lt;O38,G38,O38),O38))</f>
        <v/>
      </c>
      <c r="T38" s="185" t="s">
        <v>45</v>
      </c>
      <c r="U38" s="184">
        <f>I38</f>
        <v>0</v>
      </c>
      <c r="V38" s="173" t="s">
        <v>2</v>
      </c>
      <c r="W38" s="188" t="str">
        <f t="shared" ref="W38:W45" si="9">IF(Q38="","",IF((S38+IF(Q38&gt;S38,1,0)-Q38-U38)*24=0,"",(S38+IF(Q38&gt;S38,1,0)-Q38-U38)*24))</f>
        <v/>
      </c>
      <c r="X38" s="173"/>
      <c r="Y38" s="188" t="str">
        <f t="shared" ref="Y38:Y45" si="10">IF(W38="",K38,IF(OR(K38-W38=0,K38-W38&lt;0),"",K38-W38))</f>
        <v/>
      </c>
      <c r="Z38" s="173"/>
      <c r="AA38" s="173"/>
      <c r="AB38" s="173"/>
      <c r="AC38" s="173"/>
      <c r="AD38" s="173"/>
      <c r="AE38" s="173"/>
      <c r="AF38" s="173"/>
      <c r="AG38" s="173"/>
      <c r="AH38" s="173"/>
      <c r="AI38" s="173"/>
      <c r="AJ38" s="173"/>
      <c r="AK38" s="173"/>
      <c r="AL38" s="173"/>
    </row>
    <row r="39" spans="1:38" x14ac:dyDescent="0.4">
      <c r="A39" s="173"/>
      <c r="B39" s="182"/>
      <c r="C39" s="183" t="s">
        <v>82</v>
      </c>
      <c r="D39" s="175" t="s">
        <v>16</v>
      </c>
      <c r="E39" s="184"/>
      <c r="F39" s="175" t="s">
        <v>17</v>
      </c>
      <c r="G39" s="184"/>
      <c r="H39" s="185" t="s">
        <v>45</v>
      </c>
      <c r="I39" s="184">
        <v>0</v>
      </c>
      <c r="J39" s="173" t="s">
        <v>2</v>
      </c>
      <c r="K39" s="188" t="str">
        <f t="shared" si="6"/>
        <v/>
      </c>
      <c r="L39" s="173"/>
      <c r="M39" s="187">
        <f>特定施設入居者生活介護!$Q$11</f>
        <v>0.375</v>
      </c>
      <c r="N39" s="175" t="s">
        <v>17</v>
      </c>
      <c r="O39" s="187">
        <f>特定施設入居者生活介護!$U$11</f>
        <v>0.70833333333333337</v>
      </c>
      <c r="P39" s="173"/>
      <c r="Q39" s="189" t="str">
        <f t="shared" si="7"/>
        <v/>
      </c>
      <c r="R39" s="175" t="s">
        <v>17</v>
      </c>
      <c r="S39" s="189" t="str">
        <f t="shared" si="8"/>
        <v/>
      </c>
      <c r="T39" s="185" t="s">
        <v>45</v>
      </c>
      <c r="U39" s="184">
        <f t="shared" ref="U39:U47" si="11">I39</f>
        <v>0</v>
      </c>
      <c r="V39" s="173" t="s">
        <v>2</v>
      </c>
      <c r="W39" s="188" t="str">
        <f t="shared" si="9"/>
        <v/>
      </c>
      <c r="X39" s="173"/>
      <c r="Y39" s="188" t="str">
        <f t="shared" si="10"/>
        <v/>
      </c>
      <c r="Z39" s="173"/>
      <c r="AA39" s="173"/>
      <c r="AB39" s="173"/>
      <c r="AC39" s="173"/>
      <c r="AD39" s="173"/>
      <c r="AE39" s="173"/>
      <c r="AF39" s="173"/>
      <c r="AG39" s="173"/>
      <c r="AH39" s="173"/>
      <c r="AI39" s="173"/>
      <c r="AJ39" s="173"/>
      <c r="AK39" s="173"/>
      <c r="AL39" s="173"/>
    </row>
    <row r="40" spans="1:38" x14ac:dyDescent="0.4">
      <c r="A40" s="173"/>
      <c r="B40" s="182"/>
      <c r="C40" s="183" t="s">
        <v>109</v>
      </c>
      <c r="D40" s="175" t="s">
        <v>16</v>
      </c>
      <c r="E40" s="184"/>
      <c r="F40" s="175" t="s">
        <v>17</v>
      </c>
      <c r="G40" s="184"/>
      <c r="H40" s="185" t="s">
        <v>45</v>
      </c>
      <c r="I40" s="184">
        <v>0</v>
      </c>
      <c r="J40" s="173" t="s">
        <v>2</v>
      </c>
      <c r="K40" s="188" t="str">
        <f t="shared" si="6"/>
        <v/>
      </c>
      <c r="L40" s="173"/>
      <c r="M40" s="187">
        <f>特定施設入居者生活介護!$Q$11</f>
        <v>0.375</v>
      </c>
      <c r="N40" s="175" t="s">
        <v>17</v>
      </c>
      <c r="O40" s="187">
        <f>特定施設入居者生活介護!$U$11</f>
        <v>0.70833333333333337</v>
      </c>
      <c r="P40" s="173"/>
      <c r="Q40" s="189" t="str">
        <f t="shared" si="7"/>
        <v/>
      </c>
      <c r="R40" s="175" t="s">
        <v>17</v>
      </c>
      <c r="S40" s="189" t="str">
        <f t="shared" si="8"/>
        <v/>
      </c>
      <c r="T40" s="185" t="s">
        <v>45</v>
      </c>
      <c r="U40" s="184">
        <f t="shared" si="11"/>
        <v>0</v>
      </c>
      <c r="V40" s="173" t="s">
        <v>2</v>
      </c>
      <c r="W40" s="188" t="str">
        <f t="shared" si="9"/>
        <v/>
      </c>
      <c r="X40" s="173"/>
      <c r="Y40" s="188" t="str">
        <f t="shared" si="10"/>
        <v/>
      </c>
      <c r="Z40" s="173"/>
      <c r="AA40" s="173"/>
      <c r="AB40" s="173"/>
      <c r="AC40" s="173"/>
      <c r="AD40" s="173"/>
      <c r="AE40" s="173"/>
      <c r="AF40" s="173"/>
      <c r="AG40" s="173"/>
      <c r="AH40" s="173"/>
      <c r="AI40" s="173"/>
      <c r="AJ40" s="173"/>
      <c r="AK40" s="173"/>
      <c r="AL40" s="173"/>
    </row>
    <row r="41" spans="1:38" x14ac:dyDescent="0.4">
      <c r="A41" s="173"/>
      <c r="B41" s="182"/>
      <c r="C41" s="193" t="s">
        <v>240</v>
      </c>
      <c r="D41" s="175" t="s">
        <v>16</v>
      </c>
      <c r="E41" s="184"/>
      <c r="F41" s="175" t="s">
        <v>17</v>
      </c>
      <c r="G41" s="184"/>
      <c r="H41" s="185" t="s">
        <v>45</v>
      </c>
      <c r="I41" s="184">
        <v>0</v>
      </c>
      <c r="J41" s="173" t="s">
        <v>2</v>
      </c>
      <c r="K41" s="188" t="str">
        <f t="shared" si="6"/>
        <v/>
      </c>
      <c r="L41" s="173"/>
      <c r="M41" s="187">
        <f>特定施設入居者生活介護!$Q$11</f>
        <v>0.375</v>
      </c>
      <c r="N41" s="175" t="s">
        <v>17</v>
      </c>
      <c r="O41" s="187">
        <f>特定施設入居者生活介護!$U$11</f>
        <v>0.70833333333333337</v>
      </c>
      <c r="P41" s="173"/>
      <c r="Q41" s="189" t="str">
        <f t="shared" si="7"/>
        <v/>
      </c>
      <c r="R41" s="175" t="s">
        <v>17</v>
      </c>
      <c r="S41" s="189" t="str">
        <f t="shared" si="8"/>
        <v/>
      </c>
      <c r="T41" s="185" t="s">
        <v>45</v>
      </c>
      <c r="U41" s="184">
        <f t="shared" si="11"/>
        <v>0</v>
      </c>
      <c r="V41" s="173" t="s">
        <v>2</v>
      </c>
      <c r="W41" s="188" t="str">
        <f t="shared" si="9"/>
        <v/>
      </c>
      <c r="X41" s="173"/>
      <c r="Y41" s="188" t="str">
        <f t="shared" si="10"/>
        <v/>
      </c>
      <c r="Z41" s="173"/>
      <c r="AA41" s="178" t="s">
        <v>243</v>
      </c>
      <c r="AB41" s="173"/>
      <c r="AC41" s="173"/>
      <c r="AD41" s="173"/>
      <c r="AE41" s="173"/>
      <c r="AF41" s="173"/>
      <c r="AG41" s="173"/>
      <c r="AH41" s="173"/>
      <c r="AI41" s="173"/>
      <c r="AJ41" s="173"/>
      <c r="AK41" s="173"/>
      <c r="AL41" s="173"/>
    </row>
    <row r="42" spans="1:38" x14ac:dyDescent="0.4">
      <c r="A42" s="173"/>
      <c r="B42" s="182"/>
      <c r="C42" s="193" t="s">
        <v>241</v>
      </c>
      <c r="D42" s="175" t="s">
        <v>16</v>
      </c>
      <c r="E42" s="184"/>
      <c r="F42" s="175" t="s">
        <v>17</v>
      </c>
      <c r="G42" s="184"/>
      <c r="H42" s="185" t="s">
        <v>45</v>
      </c>
      <c r="I42" s="184">
        <v>0</v>
      </c>
      <c r="J42" s="173" t="s">
        <v>2</v>
      </c>
      <c r="K42" s="188" t="str">
        <f t="shared" si="6"/>
        <v/>
      </c>
      <c r="L42" s="173"/>
      <c r="M42" s="187">
        <f>特定施設入居者生活介護!$Q$11</f>
        <v>0.375</v>
      </c>
      <c r="N42" s="175" t="s">
        <v>17</v>
      </c>
      <c r="O42" s="187">
        <f>特定施設入居者生活介護!$U$11</f>
        <v>0.70833333333333337</v>
      </c>
      <c r="P42" s="173"/>
      <c r="Q42" s="189" t="str">
        <f t="shared" si="7"/>
        <v/>
      </c>
      <c r="R42" s="175" t="s">
        <v>17</v>
      </c>
      <c r="S42" s="189" t="str">
        <f t="shared" si="8"/>
        <v/>
      </c>
      <c r="T42" s="185" t="s">
        <v>45</v>
      </c>
      <c r="U42" s="184">
        <f t="shared" si="11"/>
        <v>0</v>
      </c>
      <c r="V42" s="173" t="s">
        <v>2</v>
      </c>
      <c r="W42" s="188" t="str">
        <f t="shared" si="9"/>
        <v/>
      </c>
      <c r="X42" s="173"/>
      <c r="Y42" s="188" t="str">
        <f t="shared" si="10"/>
        <v/>
      </c>
      <c r="Z42" s="173"/>
      <c r="AA42" s="178" t="s">
        <v>243</v>
      </c>
      <c r="AB42" s="173"/>
      <c r="AC42" s="173"/>
      <c r="AD42" s="173"/>
      <c r="AE42" s="173"/>
      <c r="AF42" s="173"/>
      <c r="AG42" s="173"/>
      <c r="AH42" s="173"/>
      <c r="AI42" s="173"/>
      <c r="AJ42" s="173"/>
      <c r="AK42" s="173"/>
      <c r="AL42" s="173"/>
    </row>
    <row r="43" spans="1:38" x14ac:dyDescent="0.4">
      <c r="A43" s="173"/>
      <c r="B43" s="182"/>
      <c r="C43" s="183" t="s">
        <v>76</v>
      </c>
      <c r="D43" s="175" t="s">
        <v>16</v>
      </c>
      <c r="E43" s="184"/>
      <c r="F43" s="175" t="s">
        <v>17</v>
      </c>
      <c r="G43" s="184"/>
      <c r="H43" s="185" t="s">
        <v>45</v>
      </c>
      <c r="I43" s="184">
        <v>0</v>
      </c>
      <c r="J43" s="173" t="s">
        <v>2</v>
      </c>
      <c r="K43" s="188" t="str">
        <f t="shared" si="6"/>
        <v/>
      </c>
      <c r="L43" s="173"/>
      <c r="M43" s="187">
        <f>特定施設入居者生活介護!$Q$11</f>
        <v>0.375</v>
      </c>
      <c r="N43" s="175" t="s">
        <v>17</v>
      </c>
      <c r="O43" s="187">
        <f>特定施設入居者生活介護!$U$11</f>
        <v>0.70833333333333337</v>
      </c>
      <c r="P43" s="173"/>
      <c r="Q43" s="189" t="str">
        <f t="shared" si="7"/>
        <v/>
      </c>
      <c r="R43" s="175" t="s">
        <v>17</v>
      </c>
      <c r="S43" s="189" t="str">
        <f t="shared" si="8"/>
        <v/>
      </c>
      <c r="T43" s="185" t="s">
        <v>45</v>
      </c>
      <c r="U43" s="184">
        <f t="shared" si="11"/>
        <v>0</v>
      </c>
      <c r="V43" s="173" t="s">
        <v>2</v>
      </c>
      <c r="W43" s="188" t="str">
        <f t="shared" si="9"/>
        <v/>
      </c>
      <c r="X43" s="173"/>
      <c r="Y43" s="188" t="str">
        <f t="shared" si="10"/>
        <v/>
      </c>
      <c r="Z43" s="173"/>
      <c r="AA43" s="173"/>
      <c r="AB43" s="173"/>
      <c r="AC43" s="173"/>
      <c r="AD43" s="173"/>
      <c r="AE43" s="173"/>
      <c r="AF43" s="173"/>
      <c r="AG43" s="173"/>
      <c r="AH43" s="173"/>
      <c r="AI43" s="173"/>
      <c r="AJ43" s="173"/>
      <c r="AK43" s="173"/>
      <c r="AL43" s="173"/>
    </row>
    <row r="44" spans="1:38" x14ac:dyDescent="0.4">
      <c r="A44" s="173"/>
      <c r="B44" s="182" t="s">
        <v>132</v>
      </c>
      <c r="C44" s="194"/>
      <c r="D44" s="175" t="s">
        <v>16</v>
      </c>
      <c r="E44" s="184">
        <v>0.29166666666666669</v>
      </c>
      <c r="F44" s="175" t="s">
        <v>17</v>
      </c>
      <c r="G44" s="184">
        <v>0.39583333333333331</v>
      </c>
      <c r="H44" s="185" t="s">
        <v>45</v>
      </c>
      <c r="I44" s="184">
        <v>0</v>
      </c>
      <c r="J44" s="173" t="s">
        <v>2</v>
      </c>
      <c r="K44" s="188">
        <f t="shared" si="6"/>
        <v>2.4999999999999991</v>
      </c>
      <c r="L44" s="173"/>
      <c r="M44" s="187">
        <f>特定施設入居者生活介護!$Q$11</f>
        <v>0.375</v>
      </c>
      <c r="N44" s="175" t="s">
        <v>17</v>
      </c>
      <c r="O44" s="187">
        <f>特定施設入居者生活介護!$U$11</f>
        <v>0.70833333333333337</v>
      </c>
      <c r="P44" s="173"/>
      <c r="Q44" s="189">
        <f t="shared" si="7"/>
        <v>0.375</v>
      </c>
      <c r="R44" s="175" t="s">
        <v>17</v>
      </c>
      <c r="S44" s="189">
        <f t="shared" si="8"/>
        <v>0.39583333333333331</v>
      </c>
      <c r="T44" s="185" t="s">
        <v>45</v>
      </c>
      <c r="U44" s="184">
        <f t="shared" si="11"/>
        <v>0</v>
      </c>
      <c r="V44" s="173" t="s">
        <v>2</v>
      </c>
      <c r="W44" s="188">
        <f t="shared" si="9"/>
        <v>0.49999999999999956</v>
      </c>
      <c r="X44" s="173"/>
      <c r="Y44" s="188">
        <f t="shared" si="10"/>
        <v>1.9999999999999996</v>
      </c>
      <c r="Z44" s="173"/>
      <c r="AA44" s="173"/>
      <c r="AB44" s="173"/>
      <c r="AC44" s="173"/>
      <c r="AD44" s="173"/>
      <c r="AE44" s="173"/>
      <c r="AF44" s="173"/>
      <c r="AG44" s="173"/>
      <c r="AH44" s="173"/>
      <c r="AI44" s="173"/>
      <c r="AJ44" s="173"/>
      <c r="AK44" s="173"/>
      <c r="AL44" s="173"/>
    </row>
    <row r="45" spans="1:38" x14ac:dyDescent="0.4">
      <c r="A45" s="173"/>
      <c r="B45" s="182" t="s">
        <v>86</v>
      </c>
      <c r="C45" s="195"/>
      <c r="D45" s="175" t="s">
        <v>16</v>
      </c>
      <c r="E45" s="184">
        <v>0.6875</v>
      </c>
      <c r="F45" s="175" t="s">
        <v>17</v>
      </c>
      <c r="G45" s="184">
        <v>0.83333333333333337</v>
      </c>
      <c r="H45" s="185" t="s">
        <v>45</v>
      </c>
      <c r="I45" s="184">
        <v>0</v>
      </c>
      <c r="J45" s="173" t="s">
        <v>2</v>
      </c>
      <c r="K45" s="188">
        <f t="shared" si="6"/>
        <v>3.5000000000000009</v>
      </c>
      <c r="L45" s="173"/>
      <c r="M45" s="187">
        <f>特定施設入居者生活介護!$Q$11</f>
        <v>0.375</v>
      </c>
      <c r="N45" s="175" t="s">
        <v>17</v>
      </c>
      <c r="O45" s="187">
        <f>特定施設入居者生活介護!$U$11</f>
        <v>0.70833333333333337</v>
      </c>
      <c r="P45" s="173"/>
      <c r="Q45" s="189">
        <f t="shared" si="7"/>
        <v>0.6875</v>
      </c>
      <c r="R45" s="175" t="s">
        <v>17</v>
      </c>
      <c r="S45" s="189">
        <f t="shared" si="8"/>
        <v>0.70833333333333337</v>
      </c>
      <c r="T45" s="185" t="s">
        <v>45</v>
      </c>
      <c r="U45" s="184">
        <f t="shared" si="11"/>
        <v>0</v>
      </c>
      <c r="V45" s="173" t="s">
        <v>2</v>
      </c>
      <c r="W45" s="188">
        <f t="shared" si="9"/>
        <v>0.50000000000000089</v>
      </c>
      <c r="X45" s="173"/>
      <c r="Y45" s="188">
        <f t="shared" si="10"/>
        <v>3</v>
      </c>
      <c r="Z45" s="173"/>
      <c r="AA45" s="173"/>
      <c r="AB45" s="173"/>
      <c r="AC45" s="173"/>
      <c r="AD45" s="173"/>
      <c r="AE45" s="173"/>
      <c r="AF45" s="173"/>
      <c r="AG45" s="173"/>
      <c r="AH45" s="173"/>
      <c r="AI45" s="173"/>
      <c r="AJ45" s="173"/>
      <c r="AK45" s="173"/>
      <c r="AL45" s="173"/>
    </row>
    <row r="46" spans="1:38" x14ac:dyDescent="0.4">
      <c r="A46" s="173"/>
      <c r="B46" s="182" t="s">
        <v>87</v>
      </c>
      <c r="C46" s="196" t="s">
        <v>84</v>
      </c>
      <c r="D46" s="175" t="s">
        <v>16</v>
      </c>
      <c r="E46" s="184" t="s">
        <v>44</v>
      </c>
      <c r="F46" s="175" t="s">
        <v>17</v>
      </c>
      <c r="G46" s="184" t="s">
        <v>44</v>
      </c>
      <c r="H46" s="185" t="s">
        <v>45</v>
      </c>
      <c r="I46" s="184" t="s">
        <v>44</v>
      </c>
      <c r="J46" s="173" t="s">
        <v>2</v>
      </c>
      <c r="K46" s="188">
        <f>K44+K45</f>
        <v>6</v>
      </c>
      <c r="L46" s="173"/>
      <c r="M46" s="187">
        <f>特定施設入居者生活介護!$Q$11</f>
        <v>0.375</v>
      </c>
      <c r="N46" s="175" t="s">
        <v>17</v>
      </c>
      <c r="O46" s="187">
        <f>特定施設入居者生活介護!$U$11</f>
        <v>0.70833333333333337</v>
      </c>
      <c r="P46" s="173"/>
      <c r="Q46" s="189" t="str">
        <f t="shared" si="7"/>
        <v/>
      </c>
      <c r="R46" s="175" t="s">
        <v>17</v>
      </c>
      <c r="S46" s="189">
        <f t="shared" si="8"/>
        <v>0.70833333333333337</v>
      </c>
      <c r="T46" s="185" t="s">
        <v>45</v>
      </c>
      <c r="U46" s="184" t="str">
        <f t="shared" si="11"/>
        <v>-</v>
      </c>
      <c r="V46" s="173" t="s">
        <v>2</v>
      </c>
      <c r="W46" s="188">
        <f>W44+W45</f>
        <v>1.0000000000000004</v>
      </c>
      <c r="X46" s="173"/>
      <c r="Y46" s="188">
        <f>IF(W46="",K46,IF(K46-W46=0,"",K46-W46))</f>
        <v>5</v>
      </c>
      <c r="Z46" s="173"/>
      <c r="AA46" s="173"/>
      <c r="AB46" s="173"/>
      <c r="AC46" s="173"/>
      <c r="AD46" s="173"/>
      <c r="AE46" s="173"/>
      <c r="AF46" s="173"/>
      <c r="AG46" s="173"/>
      <c r="AH46" s="173"/>
      <c r="AI46" s="173"/>
      <c r="AJ46" s="173"/>
      <c r="AK46" s="173"/>
      <c r="AL46" s="173"/>
    </row>
    <row r="47" spans="1:38" x14ac:dyDescent="0.4">
      <c r="A47" s="173"/>
      <c r="B47" s="197" t="s">
        <v>242</v>
      </c>
      <c r="C47" s="183" t="s">
        <v>113</v>
      </c>
      <c r="D47" s="175" t="s">
        <v>16</v>
      </c>
      <c r="E47" s="184">
        <v>0.83333333333333337</v>
      </c>
      <c r="F47" s="175" t="s">
        <v>17</v>
      </c>
      <c r="G47" s="184">
        <v>0.29166666666666669</v>
      </c>
      <c r="H47" s="185" t="s">
        <v>45</v>
      </c>
      <c r="I47" s="184"/>
      <c r="J47" s="173" t="s">
        <v>2</v>
      </c>
      <c r="K47" s="188">
        <f t="shared" ref="K47" si="12">IF(OR(E47="",G47=""),"",(G47+IF(E47&gt;G47,1,0)-E47-I47)*24)</f>
        <v>11</v>
      </c>
      <c r="L47" s="173"/>
      <c r="M47" s="187">
        <f>特定施設入居者生活介護!$Q$11</f>
        <v>0.375</v>
      </c>
      <c r="N47" s="175" t="s">
        <v>17</v>
      </c>
      <c r="O47" s="187">
        <f>特定施設入居者生活介護!$U$11</f>
        <v>0.70833333333333337</v>
      </c>
      <c r="P47" s="173"/>
      <c r="Q47" s="189" t="str">
        <f t="shared" si="7"/>
        <v/>
      </c>
      <c r="R47" s="175" t="s">
        <v>17</v>
      </c>
      <c r="S47" s="189">
        <f t="shared" si="8"/>
        <v>0.70833333333333337</v>
      </c>
      <c r="T47" s="185" t="s">
        <v>45</v>
      </c>
      <c r="U47" s="184">
        <f t="shared" si="11"/>
        <v>0</v>
      </c>
      <c r="V47" s="173" t="s">
        <v>2</v>
      </c>
      <c r="W47" s="188" t="str">
        <f t="shared" ref="W47" si="13">IF(Q47="","",IF((S47+IF(Q47&gt;S47,1,0)-Q47-U47)*24=0,"",(S47+IF(Q47&gt;S47,1,0)-Q47-U47)*24))</f>
        <v/>
      </c>
      <c r="X47" s="173"/>
      <c r="Y47" s="188">
        <f t="shared" ref="Y47" si="14">IF(W47="",K47,IF(OR(K47-W47=0,K47-W47&lt;0),"",K47-W47))</f>
        <v>11</v>
      </c>
      <c r="Z47" s="173"/>
      <c r="AA47" s="173"/>
      <c r="AB47" s="173"/>
      <c r="AC47" s="173"/>
      <c r="AD47" s="173"/>
      <c r="AE47" s="173"/>
      <c r="AF47" s="173"/>
      <c r="AG47" s="173"/>
      <c r="AH47" s="173"/>
      <c r="AI47" s="173"/>
      <c r="AJ47" s="173"/>
      <c r="AK47" s="173"/>
      <c r="AL47" s="173"/>
    </row>
    <row r="48" spans="1:38" x14ac:dyDescent="0.4">
      <c r="A48" s="173"/>
      <c r="B48" s="175"/>
      <c r="C48" s="175"/>
      <c r="D48" s="175"/>
      <c r="E48" s="173"/>
      <c r="F48" s="173"/>
      <c r="G48" s="173"/>
      <c r="H48" s="173"/>
      <c r="I48" s="175"/>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row>
    <row r="49" spans="1:38" x14ac:dyDescent="0.4">
      <c r="A49" s="173"/>
      <c r="B49" s="175"/>
      <c r="C49" s="175"/>
      <c r="D49" s="175"/>
      <c r="E49" s="173"/>
      <c r="F49" s="173"/>
      <c r="G49" s="173"/>
      <c r="H49" s="173"/>
      <c r="I49" s="175"/>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row>
    <row r="50" spans="1:38" x14ac:dyDescent="0.4">
      <c r="A50" s="173"/>
      <c r="B50" s="175"/>
      <c r="C50" s="175"/>
      <c r="D50" s="175"/>
      <c r="E50" s="173"/>
      <c r="F50" s="173"/>
      <c r="G50" s="173"/>
      <c r="H50" s="173"/>
      <c r="I50" s="175"/>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row>
    <row r="51" spans="1:38" x14ac:dyDescent="0.4">
      <c r="A51" s="173"/>
      <c r="B51" s="175"/>
      <c r="C51" s="175"/>
      <c r="D51" s="175"/>
      <c r="E51" s="173"/>
      <c r="F51" s="173"/>
      <c r="G51" s="173"/>
      <c r="H51" s="173"/>
      <c r="I51" s="175"/>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row>
    <row r="52" spans="1:38" x14ac:dyDescent="0.4">
      <c r="A52" s="173"/>
      <c r="B52" s="175"/>
      <c r="C52" s="175"/>
      <c r="D52" s="175"/>
      <c r="E52" s="173"/>
      <c r="F52" s="173"/>
      <c r="G52" s="173"/>
      <c r="H52" s="173"/>
      <c r="I52" s="175"/>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row>
    <row r="53" spans="1:38" x14ac:dyDescent="0.4">
      <c r="A53" s="173"/>
      <c r="B53" s="175"/>
      <c r="C53" s="175"/>
      <c r="D53" s="175"/>
      <c r="E53" s="173"/>
      <c r="F53" s="173"/>
      <c r="G53" s="173"/>
      <c r="H53" s="173"/>
      <c r="I53" s="175"/>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row>
    <row r="54" spans="1:38" x14ac:dyDescent="0.4">
      <c r="A54" s="173"/>
      <c r="B54" s="175"/>
      <c r="C54" s="175"/>
      <c r="D54" s="175"/>
      <c r="E54" s="173"/>
      <c r="F54" s="173"/>
      <c r="G54" s="173"/>
      <c r="H54" s="173"/>
      <c r="I54" s="175"/>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row>
    <row r="55" spans="1:38" x14ac:dyDescent="0.4">
      <c r="A55" s="173"/>
      <c r="B55" s="175"/>
      <c r="C55" s="175"/>
      <c r="D55" s="175"/>
      <c r="E55" s="173"/>
      <c r="F55" s="173"/>
      <c r="G55" s="173"/>
      <c r="H55" s="173"/>
      <c r="I55" s="175"/>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row>
    <row r="56" spans="1:38" x14ac:dyDescent="0.4">
      <c r="A56" s="173"/>
      <c r="B56" s="175"/>
      <c r="C56" s="175"/>
      <c r="D56" s="175"/>
      <c r="E56" s="173"/>
      <c r="F56" s="173"/>
      <c r="G56" s="173"/>
      <c r="H56" s="173"/>
      <c r="I56" s="175"/>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row>
    <row r="57" spans="1:38" x14ac:dyDescent="0.4">
      <c r="A57" s="173"/>
      <c r="B57" s="175"/>
      <c r="C57" s="175"/>
      <c r="D57" s="175"/>
      <c r="E57" s="173"/>
      <c r="F57" s="173"/>
      <c r="G57" s="173"/>
      <c r="H57" s="173"/>
      <c r="I57" s="175"/>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row>
    <row r="58" spans="1:38" x14ac:dyDescent="0.4">
      <c r="A58" s="173"/>
      <c r="B58" s="175"/>
      <c r="C58" s="175"/>
      <c r="D58" s="175"/>
      <c r="E58" s="173"/>
      <c r="F58" s="173"/>
      <c r="G58" s="173"/>
      <c r="H58" s="173"/>
      <c r="I58" s="175"/>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row>
    <row r="59" spans="1:38" x14ac:dyDescent="0.4">
      <c r="A59" s="173"/>
      <c r="B59" s="175"/>
      <c r="C59" s="175"/>
      <c r="D59" s="175"/>
      <c r="E59" s="173"/>
      <c r="F59" s="173"/>
      <c r="G59" s="173"/>
      <c r="H59" s="173"/>
      <c r="I59" s="175"/>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row>
    <row r="60" spans="1:38" x14ac:dyDescent="0.4">
      <c r="A60" s="173"/>
      <c r="B60" s="175"/>
      <c r="C60" s="175"/>
      <c r="D60" s="175"/>
      <c r="E60" s="173"/>
      <c r="F60" s="173"/>
      <c r="G60" s="173"/>
      <c r="H60" s="173"/>
      <c r="I60" s="175"/>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row>
    <row r="61" spans="1:38" x14ac:dyDescent="0.4">
      <c r="A61" s="173"/>
      <c r="B61" s="175"/>
      <c r="C61" s="175"/>
      <c r="D61" s="175"/>
      <c r="E61" s="173"/>
      <c r="F61" s="173"/>
      <c r="G61" s="173"/>
      <c r="H61" s="173"/>
      <c r="I61" s="175"/>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row>
    <row r="62" spans="1:38" x14ac:dyDescent="0.4">
      <c r="A62" s="173"/>
      <c r="B62" s="175"/>
      <c r="C62" s="175"/>
      <c r="D62" s="175"/>
      <c r="E62" s="173"/>
      <c r="F62" s="173"/>
      <c r="G62" s="173"/>
      <c r="H62" s="173"/>
      <c r="I62" s="175"/>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row>
    <row r="63" spans="1:38" x14ac:dyDescent="0.4">
      <c r="A63" s="173"/>
      <c r="B63" s="175"/>
      <c r="C63" s="175"/>
      <c r="D63" s="175"/>
      <c r="E63" s="173"/>
      <c r="F63" s="173"/>
      <c r="G63" s="173"/>
      <c r="H63" s="173"/>
      <c r="I63" s="175"/>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row>
    <row r="64" spans="1:38" x14ac:dyDescent="0.4">
      <c r="A64" s="173"/>
      <c r="B64" s="175"/>
      <c r="C64" s="175"/>
      <c r="D64" s="175"/>
      <c r="E64" s="173"/>
      <c r="F64" s="173"/>
      <c r="G64" s="173"/>
      <c r="H64" s="173"/>
      <c r="I64" s="175"/>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row>
    <row r="65" spans="1:38" x14ac:dyDescent="0.4">
      <c r="A65" s="173"/>
      <c r="B65" s="175"/>
      <c r="C65" s="175"/>
      <c r="D65" s="175"/>
      <c r="E65" s="173"/>
      <c r="F65" s="173"/>
      <c r="G65" s="173"/>
      <c r="H65" s="173"/>
      <c r="I65" s="175"/>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row>
    <row r="66" spans="1:38" x14ac:dyDescent="0.4">
      <c r="A66" s="173"/>
      <c r="B66" s="175"/>
      <c r="C66" s="175"/>
      <c r="D66" s="175"/>
      <c r="E66" s="173"/>
      <c r="F66" s="173"/>
      <c r="G66" s="173"/>
      <c r="H66" s="173"/>
      <c r="I66" s="175"/>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row>
    <row r="67" spans="1:38" x14ac:dyDescent="0.4">
      <c r="A67" s="173"/>
      <c r="B67" s="175"/>
      <c r="C67" s="175"/>
      <c r="D67" s="175"/>
      <c r="E67" s="173"/>
      <c r="F67" s="173"/>
      <c r="G67" s="173"/>
      <c r="H67" s="173"/>
      <c r="I67" s="175"/>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row>
    <row r="68" spans="1:38" x14ac:dyDescent="0.4">
      <c r="A68" s="173"/>
      <c r="B68" s="175"/>
      <c r="C68" s="175"/>
      <c r="D68" s="175"/>
      <c r="E68" s="173"/>
      <c r="F68" s="173"/>
      <c r="G68" s="173"/>
      <c r="H68" s="173"/>
      <c r="I68" s="175"/>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row>
    <row r="69" spans="1:38" x14ac:dyDescent="0.4">
      <c r="A69" s="173"/>
      <c r="B69" s="175"/>
      <c r="C69" s="175"/>
      <c r="D69" s="175"/>
      <c r="E69" s="173"/>
      <c r="F69" s="173"/>
      <c r="G69" s="173"/>
      <c r="H69" s="173"/>
      <c r="I69" s="175"/>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row>
    <row r="70" spans="1:38" x14ac:dyDescent="0.4">
      <c r="A70" s="173"/>
      <c r="B70" s="175"/>
      <c r="C70" s="175"/>
      <c r="D70" s="175"/>
      <c r="E70" s="173"/>
      <c r="F70" s="173"/>
      <c r="G70" s="173"/>
      <c r="H70" s="173"/>
      <c r="I70" s="175"/>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row>
    <row r="71" spans="1:38" x14ac:dyDescent="0.4">
      <c r="A71" s="173"/>
      <c r="B71" s="175"/>
      <c r="C71" s="175"/>
      <c r="D71" s="175"/>
      <c r="E71" s="173"/>
      <c r="F71" s="173"/>
      <c r="G71" s="173"/>
      <c r="H71" s="173"/>
      <c r="I71" s="175"/>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row>
    <row r="72" spans="1:38" x14ac:dyDescent="0.4">
      <c r="A72" s="173"/>
      <c r="B72" s="175"/>
      <c r="C72" s="175"/>
      <c r="D72" s="175"/>
      <c r="E72" s="173"/>
      <c r="F72" s="173"/>
      <c r="G72" s="173"/>
      <c r="H72" s="173"/>
      <c r="I72" s="175"/>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row>
    <row r="73" spans="1:38" x14ac:dyDescent="0.4">
      <c r="A73" s="173"/>
      <c r="B73" s="175"/>
      <c r="C73" s="175"/>
      <c r="D73" s="175"/>
      <c r="E73" s="173"/>
      <c r="F73" s="173"/>
      <c r="G73" s="173"/>
      <c r="H73" s="173"/>
      <c r="I73" s="175"/>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row>
    <row r="74" spans="1:38" x14ac:dyDescent="0.4">
      <c r="A74" s="173"/>
      <c r="B74" s="175"/>
      <c r="C74" s="175"/>
      <c r="D74" s="175"/>
      <c r="E74" s="173"/>
      <c r="F74" s="173"/>
      <c r="G74" s="173"/>
      <c r="H74" s="173"/>
      <c r="I74" s="175"/>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row>
    <row r="75" spans="1:38" x14ac:dyDescent="0.4">
      <c r="A75" s="173"/>
      <c r="B75" s="175"/>
      <c r="C75" s="175"/>
      <c r="D75" s="175"/>
      <c r="E75" s="173"/>
      <c r="F75" s="173"/>
      <c r="G75" s="173"/>
      <c r="H75" s="173"/>
      <c r="I75" s="175"/>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row>
    <row r="76" spans="1:38" x14ac:dyDescent="0.4">
      <c r="A76" s="173"/>
      <c r="B76" s="175"/>
      <c r="C76" s="175"/>
      <c r="D76" s="175"/>
      <c r="E76" s="173"/>
      <c r="F76" s="173"/>
      <c r="G76" s="173"/>
      <c r="H76" s="173"/>
      <c r="I76" s="175"/>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row>
    <row r="77" spans="1:38" x14ac:dyDescent="0.4">
      <c r="A77" s="173"/>
      <c r="B77" s="175"/>
      <c r="C77" s="175"/>
      <c r="D77" s="175"/>
      <c r="E77" s="173"/>
      <c r="F77" s="173"/>
      <c r="G77" s="173"/>
      <c r="H77" s="173"/>
      <c r="I77" s="175"/>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row>
    <row r="78" spans="1:38" x14ac:dyDescent="0.4">
      <c r="A78" s="173"/>
      <c r="B78" s="175"/>
      <c r="C78" s="175"/>
      <c r="D78" s="175"/>
      <c r="E78" s="173"/>
      <c r="F78" s="173"/>
      <c r="G78" s="173"/>
      <c r="H78" s="173"/>
      <c r="I78" s="175"/>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row>
    <row r="79" spans="1:38" x14ac:dyDescent="0.4">
      <c r="A79" s="173"/>
      <c r="B79" s="175"/>
      <c r="C79" s="175"/>
      <c r="D79" s="175"/>
      <c r="E79" s="173"/>
      <c r="F79" s="173"/>
      <c r="G79" s="173"/>
      <c r="H79" s="173"/>
      <c r="I79" s="175"/>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row>
    <row r="80" spans="1:38" x14ac:dyDescent="0.4">
      <c r="A80" s="173"/>
      <c r="B80" s="175"/>
      <c r="C80" s="175"/>
      <c r="D80" s="175"/>
      <c r="E80" s="173"/>
      <c r="F80" s="173"/>
      <c r="G80" s="173"/>
      <c r="H80" s="173"/>
      <c r="I80" s="175"/>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row>
    <row r="81" spans="1:38" x14ac:dyDescent="0.4">
      <c r="A81" s="173"/>
      <c r="B81" s="175"/>
      <c r="C81" s="175"/>
      <c r="D81" s="175"/>
      <c r="E81" s="173"/>
      <c r="F81" s="173"/>
      <c r="G81" s="173"/>
      <c r="H81" s="173"/>
      <c r="I81" s="175"/>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row>
    <row r="82" spans="1:38" x14ac:dyDescent="0.4">
      <c r="A82" s="173"/>
      <c r="B82" s="175"/>
      <c r="C82" s="175"/>
      <c r="D82" s="175"/>
      <c r="E82" s="173"/>
      <c r="F82" s="173"/>
      <c r="G82" s="173"/>
      <c r="H82" s="173"/>
      <c r="I82" s="175"/>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row>
    <row r="83" spans="1:38" x14ac:dyDescent="0.4">
      <c r="A83" s="173"/>
      <c r="B83" s="175"/>
      <c r="C83" s="175"/>
      <c r="D83" s="175"/>
      <c r="E83" s="173"/>
      <c r="F83" s="173"/>
      <c r="G83" s="173"/>
      <c r="H83" s="173"/>
      <c r="I83" s="175"/>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row>
    <row r="84" spans="1:38" x14ac:dyDescent="0.4">
      <c r="A84" s="173"/>
      <c r="B84" s="175"/>
      <c r="C84" s="175"/>
      <c r="D84" s="175"/>
      <c r="E84" s="173"/>
      <c r="F84" s="173"/>
      <c r="G84" s="173"/>
      <c r="H84" s="173"/>
      <c r="I84" s="175"/>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row>
    <row r="85" spans="1:38" x14ac:dyDescent="0.4">
      <c r="A85" s="173"/>
      <c r="B85" s="175"/>
      <c r="C85" s="175"/>
      <c r="D85" s="175"/>
      <c r="E85" s="173"/>
      <c r="F85" s="173"/>
      <c r="G85" s="173"/>
      <c r="H85" s="173"/>
      <c r="I85" s="175"/>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row>
    <row r="86" spans="1:38" x14ac:dyDescent="0.4">
      <c r="A86" s="173"/>
      <c r="B86" s="175"/>
      <c r="C86" s="175"/>
      <c r="D86" s="175"/>
      <c r="E86" s="173"/>
      <c r="F86" s="173"/>
      <c r="G86" s="173"/>
      <c r="H86" s="173"/>
      <c r="I86" s="175"/>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row>
    <row r="87" spans="1:38" x14ac:dyDescent="0.4">
      <c r="A87" s="173"/>
      <c r="B87" s="175"/>
      <c r="C87" s="175"/>
      <c r="D87" s="175"/>
      <c r="E87" s="173"/>
      <c r="F87" s="173"/>
      <c r="G87" s="173"/>
      <c r="H87" s="173"/>
      <c r="I87" s="175"/>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row>
    <row r="88" spans="1:38" x14ac:dyDescent="0.4">
      <c r="A88" s="173"/>
      <c r="B88" s="175"/>
      <c r="C88" s="175"/>
      <c r="D88" s="175"/>
      <c r="E88" s="173"/>
      <c r="F88" s="173"/>
      <c r="G88" s="173"/>
      <c r="H88" s="173"/>
      <c r="I88" s="175"/>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row>
    <row r="89" spans="1:38" x14ac:dyDescent="0.4">
      <c r="A89" s="173"/>
      <c r="B89" s="175"/>
      <c r="C89" s="175"/>
      <c r="D89" s="175"/>
      <c r="E89" s="173"/>
      <c r="F89" s="173"/>
      <c r="G89" s="173"/>
      <c r="H89" s="173"/>
      <c r="I89" s="175"/>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row>
    <row r="90" spans="1:38" x14ac:dyDescent="0.4">
      <c r="A90" s="173"/>
      <c r="B90" s="175"/>
      <c r="C90" s="175"/>
      <c r="D90" s="175"/>
      <c r="E90" s="173"/>
      <c r="F90" s="173"/>
      <c r="G90" s="173"/>
      <c r="H90" s="173"/>
      <c r="I90" s="175"/>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row>
    <row r="91" spans="1:38" x14ac:dyDescent="0.4">
      <c r="A91" s="173"/>
      <c r="B91" s="175"/>
      <c r="C91" s="175"/>
      <c r="D91" s="175"/>
      <c r="E91" s="173"/>
      <c r="F91" s="173"/>
      <c r="G91" s="173"/>
      <c r="H91" s="173"/>
      <c r="I91" s="175"/>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row>
    <row r="92" spans="1:38" x14ac:dyDescent="0.4">
      <c r="A92" s="173"/>
      <c r="B92" s="175"/>
      <c r="C92" s="175"/>
      <c r="D92" s="175"/>
      <c r="E92" s="173"/>
      <c r="F92" s="173"/>
      <c r="G92" s="173"/>
      <c r="H92" s="173"/>
      <c r="I92" s="175"/>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row>
    <row r="93" spans="1:38" x14ac:dyDescent="0.4">
      <c r="A93" s="173"/>
      <c r="B93" s="175"/>
      <c r="C93" s="175"/>
      <c r="D93" s="175"/>
      <c r="E93" s="173"/>
      <c r="F93" s="173"/>
      <c r="G93" s="173"/>
      <c r="H93" s="173"/>
      <c r="I93" s="175"/>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row>
    <row r="94" spans="1:38" x14ac:dyDescent="0.4">
      <c r="A94" s="173"/>
      <c r="B94" s="175"/>
      <c r="C94" s="175"/>
      <c r="D94" s="175"/>
      <c r="E94" s="173"/>
      <c r="F94" s="173"/>
      <c r="G94" s="173"/>
      <c r="H94" s="173"/>
      <c r="I94" s="175"/>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row>
    <row r="95" spans="1:38" x14ac:dyDescent="0.4">
      <c r="A95" s="173"/>
      <c r="B95" s="175"/>
      <c r="C95" s="175"/>
      <c r="D95" s="175"/>
      <c r="E95" s="173"/>
      <c r="F95" s="173"/>
      <c r="G95" s="173"/>
      <c r="H95" s="173"/>
      <c r="I95" s="175"/>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row>
    <row r="96" spans="1:38" x14ac:dyDescent="0.4">
      <c r="A96" s="173"/>
      <c r="B96" s="175"/>
      <c r="C96" s="175"/>
      <c r="D96" s="175"/>
      <c r="E96" s="173"/>
      <c r="F96" s="173"/>
      <c r="G96" s="173"/>
      <c r="H96" s="173"/>
      <c r="I96" s="175"/>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row>
    <row r="97" spans="1:38" x14ac:dyDescent="0.4">
      <c r="A97" s="173"/>
      <c r="B97" s="175"/>
      <c r="C97" s="175"/>
      <c r="D97" s="175"/>
      <c r="E97" s="173"/>
      <c r="F97" s="173"/>
      <c r="G97" s="173"/>
      <c r="H97" s="173"/>
      <c r="I97" s="175"/>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row>
    <row r="98" spans="1:38" x14ac:dyDescent="0.4">
      <c r="A98" s="173"/>
      <c r="B98" s="175"/>
      <c r="C98" s="175"/>
      <c r="D98" s="175"/>
      <c r="E98" s="173"/>
      <c r="F98" s="173"/>
      <c r="G98" s="173"/>
      <c r="H98" s="173"/>
      <c r="I98" s="175"/>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row>
    <row r="99" spans="1:38" x14ac:dyDescent="0.4">
      <c r="A99" s="173"/>
      <c r="B99" s="175"/>
      <c r="C99" s="175"/>
      <c r="D99" s="175"/>
      <c r="E99" s="173"/>
      <c r="F99" s="173"/>
      <c r="G99" s="173"/>
      <c r="H99" s="173"/>
      <c r="I99" s="175"/>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row>
    <row r="100" spans="1:38" x14ac:dyDescent="0.4">
      <c r="A100" s="173"/>
      <c r="B100" s="175"/>
      <c r="C100" s="175"/>
      <c r="D100" s="175"/>
      <c r="E100" s="173"/>
      <c r="F100" s="173"/>
      <c r="G100" s="173"/>
      <c r="H100" s="173"/>
      <c r="I100" s="175"/>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row>
    <row r="101" spans="1:38" x14ac:dyDescent="0.4">
      <c r="A101" s="173"/>
      <c r="B101" s="175"/>
      <c r="C101" s="175"/>
      <c r="D101" s="175"/>
      <c r="E101" s="173"/>
      <c r="F101" s="173"/>
      <c r="G101" s="173"/>
      <c r="H101" s="173"/>
      <c r="I101" s="175"/>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row>
    <row r="102" spans="1:38" x14ac:dyDescent="0.4">
      <c r="A102" s="173"/>
      <c r="B102" s="175"/>
      <c r="C102" s="175"/>
      <c r="D102" s="175"/>
      <c r="E102" s="173"/>
      <c r="F102" s="173"/>
      <c r="G102" s="173"/>
      <c r="H102" s="173"/>
      <c r="I102" s="175"/>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row>
    <row r="103" spans="1:38" x14ac:dyDescent="0.4">
      <c r="A103" s="173"/>
      <c r="B103" s="175"/>
      <c r="C103" s="175"/>
      <c r="D103" s="175"/>
      <c r="E103" s="173"/>
      <c r="F103" s="173"/>
      <c r="G103" s="173"/>
      <c r="H103" s="173"/>
      <c r="I103" s="175"/>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row>
    <row r="104" spans="1:38" x14ac:dyDescent="0.4">
      <c r="A104" s="173"/>
      <c r="B104" s="175"/>
      <c r="C104" s="175"/>
      <c r="D104" s="175"/>
      <c r="E104" s="173"/>
      <c r="F104" s="173"/>
      <c r="G104" s="173"/>
      <c r="H104" s="173"/>
      <c r="I104" s="175"/>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row>
    <row r="105" spans="1:38" x14ac:dyDescent="0.4">
      <c r="A105" s="173"/>
      <c r="B105" s="175"/>
      <c r="C105" s="175"/>
      <c r="D105" s="175"/>
      <c r="E105" s="173"/>
      <c r="F105" s="173"/>
      <c r="G105" s="173"/>
      <c r="H105" s="173"/>
      <c r="I105" s="175"/>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row>
    <row r="106" spans="1:38" x14ac:dyDescent="0.4">
      <c r="A106" s="173"/>
      <c r="B106" s="175"/>
      <c r="C106" s="175"/>
      <c r="D106" s="175"/>
      <c r="E106" s="173"/>
      <c r="F106" s="173"/>
      <c r="G106" s="173"/>
      <c r="H106" s="173"/>
      <c r="I106" s="175"/>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row>
    <row r="107" spans="1:38" x14ac:dyDescent="0.4">
      <c r="A107" s="173"/>
      <c r="B107" s="175"/>
      <c r="C107" s="175"/>
      <c r="D107" s="175"/>
      <c r="E107" s="173"/>
      <c r="F107" s="173"/>
      <c r="G107" s="173"/>
      <c r="H107" s="173"/>
      <c r="I107" s="175"/>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row>
    <row r="108" spans="1:38" x14ac:dyDescent="0.4">
      <c r="A108" s="173"/>
      <c r="B108" s="175"/>
      <c r="C108" s="175"/>
      <c r="D108" s="175"/>
      <c r="E108" s="173"/>
      <c r="F108" s="173"/>
      <c r="G108" s="173"/>
      <c r="H108" s="173"/>
      <c r="I108" s="175"/>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row>
    <row r="109" spans="1:38" x14ac:dyDescent="0.4">
      <c r="A109" s="173"/>
      <c r="B109" s="175"/>
      <c r="C109" s="175"/>
      <c r="D109" s="175"/>
      <c r="E109" s="173"/>
      <c r="F109" s="173"/>
      <c r="G109" s="173"/>
      <c r="H109" s="173"/>
      <c r="I109" s="175"/>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row>
    <row r="110" spans="1:38" x14ac:dyDescent="0.4">
      <c r="A110" s="173"/>
      <c r="B110" s="175"/>
      <c r="C110" s="175"/>
      <c r="D110" s="175"/>
      <c r="E110" s="173"/>
      <c r="F110" s="173"/>
      <c r="G110" s="173"/>
      <c r="H110" s="173"/>
      <c r="I110" s="175"/>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row>
    <row r="111" spans="1:38" x14ac:dyDescent="0.4">
      <c r="A111" s="173"/>
      <c r="B111" s="175"/>
      <c r="C111" s="175"/>
      <c r="D111" s="175"/>
      <c r="E111" s="173"/>
      <c r="F111" s="173"/>
      <c r="G111" s="173"/>
      <c r="H111" s="173"/>
      <c r="I111" s="175"/>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row>
    <row r="112" spans="1:38" x14ac:dyDescent="0.4">
      <c r="A112" s="173"/>
      <c r="B112" s="175"/>
      <c r="C112" s="175"/>
      <c r="D112" s="175"/>
      <c r="E112" s="173"/>
      <c r="F112" s="173"/>
      <c r="G112" s="173"/>
      <c r="H112" s="173"/>
      <c r="I112" s="175"/>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row>
    <row r="113" spans="1:38" x14ac:dyDescent="0.4">
      <c r="A113" s="173"/>
      <c r="B113" s="175"/>
      <c r="C113" s="175"/>
      <c r="D113" s="175"/>
      <c r="E113" s="173"/>
      <c r="F113" s="173"/>
      <c r="G113" s="173"/>
      <c r="H113" s="173"/>
      <c r="I113" s="175"/>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row>
    <row r="114" spans="1:38" x14ac:dyDescent="0.4">
      <c r="A114" s="173"/>
      <c r="B114" s="175"/>
      <c r="C114" s="175"/>
      <c r="D114" s="175"/>
      <c r="E114" s="173"/>
      <c r="F114" s="173"/>
      <c r="G114" s="173"/>
      <c r="H114" s="173"/>
      <c r="I114" s="175"/>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row>
    <row r="115" spans="1:38" x14ac:dyDescent="0.4">
      <c r="A115" s="173"/>
      <c r="B115" s="175"/>
      <c r="C115" s="175"/>
      <c r="D115" s="175"/>
      <c r="E115" s="173"/>
      <c r="F115" s="173"/>
      <c r="G115" s="173"/>
      <c r="H115" s="173"/>
      <c r="I115" s="175"/>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row>
    <row r="116" spans="1:38" x14ac:dyDescent="0.4">
      <c r="A116" s="173"/>
      <c r="B116" s="175"/>
      <c r="C116" s="175"/>
      <c r="D116" s="175"/>
      <c r="E116" s="173"/>
      <c r="F116" s="173"/>
      <c r="G116" s="173"/>
      <c r="H116" s="173"/>
      <c r="I116" s="175"/>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row>
    <row r="117" spans="1:38" x14ac:dyDescent="0.4">
      <c r="A117" s="173"/>
      <c r="B117" s="175"/>
      <c r="C117" s="175"/>
      <c r="D117" s="175"/>
      <c r="E117" s="173"/>
      <c r="F117" s="173"/>
      <c r="G117" s="173"/>
      <c r="H117" s="173"/>
      <c r="I117" s="175"/>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row>
    <row r="118" spans="1:38" x14ac:dyDescent="0.4">
      <c r="A118" s="173"/>
      <c r="B118" s="175"/>
      <c r="C118" s="175"/>
      <c r="D118" s="175"/>
      <c r="E118" s="173"/>
      <c r="F118" s="173"/>
      <c r="G118" s="173"/>
      <c r="H118" s="173"/>
      <c r="I118" s="175"/>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row>
    <row r="119" spans="1:38" x14ac:dyDescent="0.4">
      <c r="A119" s="173"/>
      <c r="B119" s="175"/>
      <c r="C119" s="175"/>
      <c r="D119" s="175"/>
      <c r="E119" s="173"/>
      <c r="F119" s="173"/>
      <c r="G119" s="173"/>
      <c r="H119" s="173"/>
      <c r="I119" s="175"/>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row>
    <row r="120" spans="1:38" x14ac:dyDescent="0.4">
      <c r="A120" s="173"/>
      <c r="B120" s="175"/>
      <c r="C120" s="175"/>
      <c r="D120" s="175"/>
      <c r="E120" s="173"/>
      <c r="F120" s="173"/>
      <c r="G120" s="173"/>
      <c r="H120" s="173"/>
      <c r="I120" s="175"/>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row>
    <row r="121" spans="1:38" x14ac:dyDescent="0.4">
      <c r="A121" s="173"/>
      <c r="B121" s="175"/>
      <c r="C121" s="175"/>
      <c r="D121" s="175"/>
      <c r="E121" s="173"/>
      <c r="F121" s="173"/>
      <c r="G121" s="173"/>
      <c r="H121" s="173"/>
      <c r="I121" s="175"/>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row>
    <row r="122" spans="1:38" x14ac:dyDescent="0.4">
      <c r="A122" s="173"/>
      <c r="B122" s="175"/>
      <c r="C122" s="175"/>
      <c r="D122" s="175"/>
      <c r="E122" s="173"/>
      <c r="F122" s="173"/>
      <c r="G122" s="173"/>
      <c r="H122" s="173"/>
      <c r="I122" s="175"/>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row>
    <row r="123" spans="1:38" x14ac:dyDescent="0.4">
      <c r="A123" s="173"/>
      <c r="B123" s="175"/>
      <c r="C123" s="175"/>
      <c r="D123" s="175"/>
      <c r="E123" s="173"/>
      <c r="F123" s="173"/>
      <c r="G123" s="173"/>
      <c r="H123" s="173"/>
      <c r="I123" s="175"/>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row>
    <row r="124" spans="1:38" x14ac:dyDescent="0.4">
      <c r="A124" s="173"/>
      <c r="B124" s="175"/>
      <c r="C124" s="175"/>
      <c r="D124" s="175"/>
      <c r="E124" s="173"/>
      <c r="F124" s="173"/>
      <c r="G124" s="173"/>
      <c r="H124" s="173"/>
      <c r="I124" s="175"/>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row>
    <row r="125" spans="1:38" x14ac:dyDescent="0.4">
      <c r="A125" s="173"/>
      <c r="B125" s="175"/>
      <c r="C125" s="175"/>
      <c r="D125" s="175"/>
      <c r="E125" s="173"/>
      <c r="F125" s="173"/>
      <c r="G125" s="173"/>
      <c r="H125" s="173"/>
      <c r="I125" s="175"/>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row>
    <row r="126" spans="1:38" x14ac:dyDescent="0.4">
      <c r="A126" s="173"/>
      <c r="B126" s="175"/>
      <c r="C126" s="175"/>
      <c r="D126" s="175"/>
      <c r="E126" s="173"/>
      <c r="F126" s="173"/>
      <c r="G126" s="173"/>
      <c r="H126" s="173"/>
      <c r="I126" s="175"/>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row>
    <row r="127" spans="1:38" x14ac:dyDescent="0.4">
      <c r="A127" s="173"/>
      <c r="B127" s="175"/>
      <c r="C127" s="175"/>
      <c r="D127" s="175"/>
      <c r="E127" s="173"/>
      <c r="F127" s="173"/>
      <c r="G127" s="173"/>
      <c r="H127" s="173"/>
      <c r="I127" s="175"/>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row>
    <row r="128" spans="1:38" x14ac:dyDescent="0.4">
      <c r="A128" s="173"/>
      <c r="B128" s="175"/>
      <c r="C128" s="175"/>
      <c r="D128" s="175"/>
      <c r="E128" s="173"/>
      <c r="F128" s="173"/>
      <c r="G128" s="173"/>
      <c r="H128" s="173"/>
      <c r="I128" s="175"/>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row>
    <row r="129" spans="1:38" x14ac:dyDescent="0.4">
      <c r="A129" s="173"/>
      <c r="B129" s="175"/>
      <c r="C129" s="175"/>
      <c r="D129" s="175"/>
      <c r="E129" s="173"/>
      <c r="F129" s="173"/>
      <c r="G129" s="173"/>
      <c r="H129" s="173"/>
      <c r="I129" s="175"/>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row>
    <row r="130" spans="1:38" x14ac:dyDescent="0.4">
      <c r="A130" s="173"/>
      <c r="B130" s="175"/>
      <c r="C130" s="175"/>
      <c r="D130" s="175"/>
      <c r="E130" s="173"/>
      <c r="F130" s="173"/>
      <c r="G130" s="173"/>
      <c r="H130" s="173"/>
      <c r="I130" s="175"/>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row>
    <row r="131" spans="1:38" x14ac:dyDescent="0.4">
      <c r="A131" s="173"/>
      <c r="B131" s="175"/>
      <c r="C131" s="175"/>
      <c r="D131" s="175"/>
      <c r="E131" s="173"/>
      <c r="F131" s="173"/>
      <c r="G131" s="173"/>
      <c r="H131" s="173"/>
      <c r="I131" s="175"/>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row>
    <row r="132" spans="1:38" x14ac:dyDescent="0.4">
      <c r="A132" s="173"/>
      <c r="B132" s="175"/>
      <c r="C132" s="175"/>
      <c r="D132" s="175"/>
      <c r="E132" s="173"/>
      <c r="F132" s="173"/>
      <c r="G132" s="173"/>
      <c r="H132" s="173"/>
      <c r="I132" s="175"/>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row>
    <row r="133" spans="1:38" x14ac:dyDescent="0.4">
      <c r="A133" s="173"/>
      <c r="B133" s="175"/>
      <c r="C133" s="175"/>
      <c r="D133" s="175"/>
      <c r="E133" s="173"/>
      <c r="F133" s="173"/>
      <c r="G133" s="173"/>
      <c r="H133" s="173"/>
      <c r="I133" s="175"/>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row>
    <row r="134" spans="1:38" x14ac:dyDescent="0.4">
      <c r="A134" s="173"/>
      <c r="B134" s="175"/>
      <c r="C134" s="175"/>
      <c r="D134" s="175"/>
      <c r="E134" s="173"/>
      <c r="F134" s="173"/>
      <c r="G134" s="173"/>
      <c r="H134" s="173"/>
      <c r="I134" s="175"/>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row>
    <row r="135" spans="1:38" x14ac:dyDescent="0.4">
      <c r="A135" s="173"/>
      <c r="B135" s="175"/>
      <c r="C135" s="175"/>
      <c r="D135" s="175"/>
      <c r="E135" s="173"/>
      <c r="F135" s="173"/>
      <c r="G135" s="173"/>
      <c r="H135" s="173"/>
      <c r="I135" s="175"/>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row>
    <row r="136" spans="1:38" x14ac:dyDescent="0.4">
      <c r="A136" s="173"/>
      <c r="B136" s="175"/>
      <c r="C136" s="175"/>
      <c r="D136" s="175"/>
      <c r="E136" s="173"/>
      <c r="F136" s="173"/>
      <c r="G136" s="173"/>
      <c r="H136" s="173"/>
      <c r="I136" s="175"/>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row>
    <row r="137" spans="1:38" x14ac:dyDescent="0.4">
      <c r="A137" s="173"/>
      <c r="B137" s="175"/>
      <c r="C137" s="175"/>
      <c r="D137" s="175"/>
      <c r="E137" s="173"/>
      <c r="F137" s="173"/>
      <c r="G137" s="173"/>
      <c r="H137" s="173"/>
      <c r="I137" s="175"/>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row>
    <row r="138" spans="1:38" x14ac:dyDescent="0.4">
      <c r="A138" s="173"/>
      <c r="B138" s="175"/>
      <c r="C138" s="175"/>
      <c r="D138" s="175"/>
      <c r="E138" s="173"/>
      <c r="F138" s="173"/>
      <c r="G138" s="173"/>
      <c r="H138" s="173"/>
      <c r="I138" s="175"/>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row>
    <row r="139" spans="1:38" x14ac:dyDescent="0.4">
      <c r="A139" s="173"/>
      <c r="B139" s="175"/>
      <c r="C139" s="175"/>
      <c r="D139" s="175"/>
      <c r="E139" s="173"/>
      <c r="F139" s="173"/>
      <c r="G139" s="173"/>
      <c r="H139" s="173"/>
      <c r="I139" s="175"/>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row>
    <row r="140" spans="1:38" x14ac:dyDescent="0.4">
      <c r="A140" s="173"/>
      <c r="B140" s="175"/>
      <c r="C140" s="175"/>
      <c r="D140" s="175"/>
      <c r="E140" s="173"/>
      <c r="F140" s="173"/>
      <c r="G140" s="173"/>
      <c r="H140" s="173"/>
      <c r="I140" s="175"/>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row>
    <row r="141" spans="1:38" x14ac:dyDescent="0.4">
      <c r="A141" s="173"/>
      <c r="B141" s="175"/>
      <c r="C141" s="175"/>
      <c r="D141" s="175"/>
      <c r="E141" s="173"/>
      <c r="F141" s="173"/>
      <c r="G141" s="173"/>
      <c r="H141" s="173"/>
      <c r="I141" s="175"/>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row>
    <row r="142" spans="1:38" x14ac:dyDescent="0.4">
      <c r="A142" s="173"/>
      <c r="B142" s="175"/>
      <c r="C142" s="175"/>
      <c r="D142" s="175"/>
      <c r="E142" s="173"/>
      <c r="F142" s="173"/>
      <c r="G142" s="173"/>
      <c r="H142" s="173"/>
      <c r="I142" s="175"/>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row>
    <row r="143" spans="1:38" x14ac:dyDescent="0.4">
      <c r="A143" s="173"/>
      <c r="B143" s="175"/>
      <c r="C143" s="175"/>
      <c r="D143" s="175"/>
      <c r="E143" s="173"/>
      <c r="F143" s="173"/>
      <c r="G143" s="173"/>
      <c r="H143" s="173"/>
      <c r="I143" s="175"/>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row>
    <row r="144" spans="1:38" x14ac:dyDescent="0.4">
      <c r="A144" s="173"/>
      <c r="B144" s="175"/>
      <c r="C144" s="175"/>
      <c r="D144" s="175"/>
      <c r="E144" s="173"/>
      <c r="F144" s="173"/>
      <c r="G144" s="173"/>
      <c r="H144" s="173"/>
      <c r="I144" s="175"/>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row>
    <row r="145" spans="1:38" x14ac:dyDescent="0.4">
      <c r="A145" s="173"/>
      <c r="B145" s="175"/>
      <c r="C145" s="175"/>
      <c r="D145" s="175"/>
      <c r="E145" s="173"/>
      <c r="F145" s="173"/>
      <c r="G145" s="173"/>
      <c r="H145" s="173"/>
      <c r="I145" s="175"/>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row>
    <row r="146" spans="1:38" x14ac:dyDescent="0.4">
      <c r="A146" s="173"/>
      <c r="B146" s="175"/>
      <c r="C146" s="175"/>
      <c r="D146" s="175"/>
      <c r="E146" s="173"/>
      <c r="F146" s="173"/>
      <c r="G146" s="173"/>
      <c r="H146" s="173"/>
      <c r="I146" s="175"/>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row>
    <row r="147" spans="1:38" x14ac:dyDescent="0.4">
      <c r="A147" s="173"/>
      <c r="B147" s="175"/>
      <c r="C147" s="175"/>
      <c r="D147" s="175"/>
      <c r="E147" s="173"/>
      <c r="F147" s="173"/>
      <c r="G147" s="173"/>
      <c r="H147" s="173"/>
      <c r="I147" s="175"/>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row>
    <row r="148" spans="1:38" x14ac:dyDescent="0.4">
      <c r="A148" s="173"/>
      <c r="B148" s="175"/>
      <c r="C148" s="175"/>
      <c r="D148" s="175"/>
      <c r="E148" s="173"/>
      <c r="F148" s="173"/>
      <c r="G148" s="173"/>
      <c r="H148" s="173"/>
      <c r="I148" s="175"/>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row>
    <row r="149" spans="1:38" x14ac:dyDescent="0.4">
      <c r="A149" s="173"/>
      <c r="B149" s="175"/>
      <c r="C149" s="175"/>
      <c r="D149" s="175"/>
      <c r="E149" s="173"/>
      <c r="F149" s="173"/>
      <c r="G149" s="173"/>
      <c r="H149" s="173"/>
      <c r="I149" s="175"/>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row>
    <row r="150" spans="1:38" x14ac:dyDescent="0.4">
      <c r="A150" s="173"/>
      <c r="B150" s="175"/>
      <c r="C150" s="175"/>
      <c r="D150" s="175"/>
      <c r="E150" s="173"/>
      <c r="F150" s="173"/>
      <c r="G150" s="173"/>
      <c r="H150" s="173"/>
      <c r="I150" s="175"/>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row>
    <row r="151" spans="1:38" x14ac:dyDescent="0.4">
      <c r="A151" s="173"/>
      <c r="B151" s="175"/>
      <c r="C151" s="175"/>
      <c r="D151" s="175"/>
      <c r="E151" s="173"/>
      <c r="F151" s="173"/>
      <c r="G151" s="173"/>
      <c r="H151" s="173"/>
      <c r="I151" s="175"/>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row>
    <row r="152" spans="1:38" x14ac:dyDescent="0.4">
      <c r="A152" s="173"/>
      <c r="B152" s="175"/>
      <c r="C152" s="175"/>
      <c r="D152" s="175"/>
      <c r="E152" s="173"/>
      <c r="F152" s="173"/>
      <c r="G152" s="173"/>
      <c r="H152" s="173"/>
      <c r="I152" s="175"/>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row>
    <row r="153" spans="1:38" x14ac:dyDescent="0.4">
      <c r="A153" s="173"/>
      <c r="B153" s="175"/>
      <c r="C153" s="175"/>
      <c r="D153" s="175"/>
      <c r="E153" s="173"/>
      <c r="F153" s="173"/>
      <c r="G153" s="173"/>
      <c r="H153" s="173"/>
      <c r="I153" s="175"/>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row>
    <row r="154" spans="1:38" x14ac:dyDescent="0.4">
      <c r="A154" s="173"/>
      <c r="B154" s="175"/>
      <c r="C154" s="175"/>
      <c r="D154" s="175"/>
      <c r="E154" s="173"/>
      <c r="F154" s="173"/>
      <c r="G154" s="173"/>
      <c r="H154" s="173"/>
      <c r="I154" s="175"/>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row>
    <row r="155" spans="1:38" x14ac:dyDescent="0.4">
      <c r="A155" s="173"/>
      <c r="B155" s="175"/>
      <c r="C155" s="175"/>
      <c r="D155" s="175"/>
      <c r="E155" s="173"/>
      <c r="F155" s="173"/>
      <c r="G155" s="173"/>
      <c r="H155" s="173"/>
      <c r="I155" s="175"/>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row>
    <row r="156" spans="1:38" x14ac:dyDescent="0.4">
      <c r="A156" s="173"/>
      <c r="B156" s="175"/>
      <c r="C156" s="175"/>
      <c r="D156" s="175"/>
      <c r="E156" s="173"/>
      <c r="F156" s="173"/>
      <c r="G156" s="173"/>
      <c r="H156" s="173"/>
      <c r="I156" s="175"/>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row>
    <row r="157" spans="1:38" x14ac:dyDescent="0.4">
      <c r="A157" s="173"/>
      <c r="B157" s="175"/>
      <c r="C157" s="175"/>
      <c r="D157" s="175"/>
      <c r="E157" s="173"/>
      <c r="F157" s="173"/>
      <c r="G157" s="173"/>
      <c r="H157" s="173"/>
      <c r="I157" s="175"/>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row>
    <row r="158" spans="1:38" x14ac:dyDescent="0.4">
      <c r="A158" s="173"/>
      <c r="B158" s="175"/>
      <c r="C158" s="175"/>
      <c r="D158" s="175"/>
      <c r="E158" s="173"/>
      <c r="F158" s="173"/>
      <c r="G158" s="173"/>
      <c r="H158" s="173"/>
      <c r="I158" s="175"/>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row>
    <row r="159" spans="1:38" x14ac:dyDescent="0.4">
      <c r="A159" s="173"/>
      <c r="B159" s="175"/>
      <c r="C159" s="175"/>
      <c r="D159" s="175"/>
      <c r="E159" s="173"/>
      <c r="F159" s="173"/>
      <c r="G159" s="173"/>
      <c r="H159" s="173"/>
      <c r="I159" s="175"/>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row>
    <row r="160" spans="1:38" x14ac:dyDescent="0.4">
      <c r="A160" s="173"/>
      <c r="B160" s="175"/>
      <c r="C160" s="175"/>
      <c r="D160" s="175"/>
      <c r="E160" s="173"/>
      <c r="F160" s="173"/>
      <c r="G160" s="173"/>
      <c r="H160" s="173"/>
      <c r="I160" s="175"/>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row>
    <row r="161" spans="1:38" x14ac:dyDescent="0.4">
      <c r="A161" s="173"/>
      <c r="B161" s="175"/>
      <c r="C161" s="175"/>
      <c r="D161" s="175"/>
      <c r="E161" s="173"/>
      <c r="F161" s="173"/>
      <c r="G161" s="173"/>
      <c r="H161" s="173"/>
      <c r="I161" s="175"/>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row>
    <row r="162" spans="1:38" x14ac:dyDescent="0.4">
      <c r="A162" s="173"/>
      <c r="B162" s="175"/>
      <c r="C162" s="175"/>
      <c r="D162" s="175"/>
      <c r="E162" s="173"/>
      <c r="F162" s="173"/>
      <c r="G162" s="173"/>
      <c r="H162" s="173"/>
      <c r="I162" s="175"/>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row>
    <row r="163" spans="1:38" x14ac:dyDescent="0.4">
      <c r="A163" s="173"/>
      <c r="B163" s="175"/>
      <c r="C163" s="175"/>
      <c r="D163" s="175"/>
      <c r="E163" s="173"/>
      <c r="F163" s="173"/>
      <c r="G163" s="173"/>
      <c r="H163" s="173"/>
      <c r="I163" s="175"/>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row>
    <row r="164" spans="1:38" x14ac:dyDescent="0.4">
      <c r="A164" s="173"/>
      <c r="B164" s="175"/>
      <c r="C164" s="175"/>
      <c r="D164" s="175"/>
      <c r="E164" s="173"/>
      <c r="F164" s="173"/>
      <c r="G164" s="173"/>
      <c r="H164" s="173"/>
      <c r="I164" s="175"/>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row>
    <row r="165" spans="1:38" x14ac:dyDescent="0.4">
      <c r="A165" s="173"/>
      <c r="B165" s="175"/>
      <c r="C165" s="175"/>
      <c r="D165" s="175"/>
      <c r="E165" s="173"/>
      <c r="F165" s="173"/>
      <c r="G165" s="173"/>
      <c r="H165" s="173"/>
      <c r="I165" s="175"/>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row>
    <row r="166" spans="1:38" x14ac:dyDescent="0.4">
      <c r="A166" s="173"/>
      <c r="B166" s="175"/>
      <c r="C166" s="175"/>
      <c r="D166" s="175"/>
      <c r="E166" s="173"/>
      <c r="F166" s="173"/>
      <c r="G166" s="173"/>
      <c r="H166" s="173"/>
      <c r="I166" s="175"/>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row>
    <row r="167" spans="1:38" x14ac:dyDescent="0.4">
      <c r="A167" s="173"/>
      <c r="B167" s="175"/>
      <c r="C167" s="175"/>
      <c r="D167" s="175"/>
      <c r="E167" s="173"/>
      <c r="F167" s="173"/>
      <c r="G167" s="173"/>
      <c r="H167" s="173"/>
      <c r="I167" s="175"/>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row>
    <row r="168" spans="1:38" x14ac:dyDescent="0.4">
      <c r="A168" s="173"/>
      <c r="B168" s="175"/>
      <c r="C168" s="175"/>
      <c r="D168" s="175"/>
      <c r="E168" s="173"/>
      <c r="F168" s="173"/>
      <c r="G168" s="173"/>
      <c r="H168" s="173"/>
      <c r="I168" s="175"/>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row>
    <row r="169" spans="1:38" x14ac:dyDescent="0.4">
      <c r="A169" s="173"/>
      <c r="B169" s="175"/>
      <c r="C169" s="175"/>
      <c r="D169" s="175"/>
      <c r="E169" s="173"/>
      <c r="F169" s="173"/>
      <c r="G169" s="173"/>
      <c r="H169" s="173"/>
      <c r="I169" s="175"/>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row>
    <row r="170" spans="1:38" x14ac:dyDescent="0.4">
      <c r="A170" s="173"/>
      <c r="B170" s="175"/>
      <c r="C170" s="175"/>
      <c r="D170" s="175"/>
      <c r="E170" s="173"/>
      <c r="F170" s="173"/>
      <c r="G170" s="173"/>
      <c r="H170" s="173"/>
      <c r="I170" s="175"/>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row>
    <row r="171" spans="1:38" x14ac:dyDescent="0.4">
      <c r="A171" s="173"/>
      <c r="B171" s="175"/>
      <c r="C171" s="175"/>
      <c r="D171" s="175"/>
      <c r="E171" s="173"/>
      <c r="F171" s="173"/>
      <c r="G171" s="173"/>
      <c r="H171" s="173"/>
      <c r="I171" s="175"/>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row>
    <row r="172" spans="1:38" x14ac:dyDescent="0.4">
      <c r="A172" s="173"/>
      <c r="B172" s="175"/>
      <c r="C172" s="175"/>
      <c r="D172" s="175"/>
      <c r="E172" s="173"/>
      <c r="F172" s="173"/>
      <c r="G172" s="173"/>
      <c r="H172" s="173"/>
      <c r="I172" s="175"/>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row>
    <row r="173" spans="1:38" x14ac:dyDescent="0.4">
      <c r="A173" s="173"/>
      <c r="B173" s="175"/>
      <c r="C173" s="175"/>
      <c r="D173" s="175"/>
      <c r="E173" s="173"/>
      <c r="F173" s="173"/>
      <c r="G173" s="173"/>
      <c r="H173" s="173"/>
      <c r="I173" s="175"/>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row>
    <row r="174" spans="1:38" x14ac:dyDescent="0.4">
      <c r="A174" s="173"/>
      <c r="B174" s="175"/>
      <c r="C174" s="175"/>
      <c r="D174" s="175"/>
      <c r="E174" s="173"/>
      <c r="F174" s="173"/>
      <c r="G174" s="173"/>
      <c r="H174" s="173"/>
      <c r="I174" s="175"/>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row>
    <row r="175" spans="1:38" x14ac:dyDescent="0.4">
      <c r="A175" s="173"/>
      <c r="B175" s="175"/>
      <c r="C175" s="175"/>
      <c r="D175" s="175"/>
      <c r="E175" s="173"/>
      <c r="F175" s="173"/>
      <c r="G175" s="173"/>
      <c r="H175" s="173"/>
      <c r="I175" s="175"/>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row>
    <row r="176" spans="1:38" x14ac:dyDescent="0.4">
      <c r="A176" s="173"/>
      <c r="B176" s="175"/>
      <c r="C176" s="175"/>
      <c r="D176" s="175"/>
      <c r="E176" s="173"/>
      <c r="F176" s="173"/>
      <c r="G176" s="173"/>
      <c r="H176" s="173"/>
      <c r="I176" s="175"/>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row>
    <row r="177" spans="1:38" x14ac:dyDescent="0.4">
      <c r="A177" s="173"/>
      <c r="B177" s="175"/>
      <c r="C177" s="175"/>
      <c r="D177" s="175"/>
      <c r="E177" s="173"/>
      <c r="F177" s="173"/>
      <c r="G177" s="173"/>
      <c r="H177" s="173"/>
      <c r="I177" s="175"/>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row>
    <row r="178" spans="1:38" x14ac:dyDescent="0.4">
      <c r="A178" s="173"/>
      <c r="B178" s="175"/>
      <c r="C178" s="175"/>
      <c r="D178" s="175"/>
      <c r="E178" s="173"/>
      <c r="F178" s="173"/>
      <c r="G178" s="173"/>
      <c r="H178" s="173"/>
      <c r="I178" s="175"/>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row>
    <row r="179" spans="1:38" x14ac:dyDescent="0.4">
      <c r="A179" s="173"/>
      <c r="B179" s="175"/>
      <c r="C179" s="175"/>
      <c r="D179" s="175"/>
      <c r="E179" s="173"/>
      <c r="F179" s="173"/>
      <c r="G179" s="173"/>
      <c r="H179" s="173"/>
      <c r="I179" s="175"/>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row>
    <row r="180" spans="1:38" x14ac:dyDescent="0.4">
      <c r="A180" s="173"/>
      <c r="B180" s="175"/>
      <c r="C180" s="175"/>
      <c r="D180" s="175"/>
      <c r="E180" s="173"/>
      <c r="F180" s="173"/>
      <c r="G180" s="173"/>
      <c r="H180" s="173"/>
      <c r="I180" s="175"/>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row>
    <row r="181" spans="1:38" x14ac:dyDescent="0.4">
      <c r="A181" s="173"/>
      <c r="B181" s="175"/>
      <c r="C181" s="175"/>
      <c r="D181" s="175"/>
      <c r="E181" s="173"/>
      <c r="F181" s="173"/>
      <c r="G181" s="173"/>
      <c r="H181" s="173"/>
      <c r="I181" s="175"/>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row>
    <row r="182" spans="1:38" x14ac:dyDescent="0.4">
      <c r="A182" s="173"/>
      <c r="B182" s="175"/>
      <c r="C182" s="175"/>
      <c r="D182" s="175"/>
      <c r="E182" s="173"/>
      <c r="F182" s="173"/>
      <c r="G182" s="173"/>
      <c r="H182" s="173"/>
      <c r="I182" s="175"/>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row>
    <row r="183" spans="1:38" x14ac:dyDescent="0.4">
      <c r="A183" s="173"/>
      <c r="B183" s="175"/>
      <c r="C183" s="175"/>
      <c r="D183" s="175"/>
      <c r="E183" s="173"/>
      <c r="F183" s="173"/>
      <c r="G183" s="173"/>
      <c r="H183" s="173"/>
      <c r="I183" s="175"/>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row>
    <row r="184" spans="1:38" x14ac:dyDescent="0.4">
      <c r="A184" s="173"/>
      <c r="B184" s="175"/>
      <c r="C184" s="175"/>
      <c r="D184" s="175"/>
      <c r="E184" s="173"/>
      <c r="F184" s="173"/>
      <c r="G184" s="173"/>
      <c r="H184" s="173"/>
      <c r="I184" s="175"/>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row>
    <row r="185" spans="1:38" x14ac:dyDescent="0.4">
      <c r="A185" s="173"/>
      <c r="B185" s="175"/>
      <c r="C185" s="175"/>
      <c r="D185" s="175"/>
      <c r="E185" s="173"/>
      <c r="F185" s="173"/>
      <c r="G185" s="173"/>
      <c r="H185" s="173"/>
      <c r="I185" s="175"/>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row>
    <row r="186" spans="1:38" x14ac:dyDescent="0.4">
      <c r="A186" s="173"/>
      <c r="B186" s="175"/>
      <c r="C186" s="175"/>
      <c r="D186" s="175"/>
      <c r="E186" s="173"/>
      <c r="F186" s="173"/>
      <c r="G186" s="173"/>
      <c r="H186" s="173"/>
      <c r="I186" s="175"/>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row>
    <row r="187" spans="1:38" x14ac:dyDescent="0.4">
      <c r="A187" s="173"/>
      <c r="B187" s="175"/>
      <c r="C187" s="175"/>
      <c r="D187" s="175"/>
      <c r="E187" s="173"/>
      <c r="F187" s="173"/>
      <c r="G187" s="173"/>
      <c r="H187" s="173"/>
      <c r="I187" s="175"/>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row>
    <row r="188" spans="1:38" x14ac:dyDescent="0.4">
      <c r="A188" s="173"/>
      <c r="B188" s="175"/>
      <c r="C188" s="175"/>
      <c r="D188" s="175"/>
      <c r="E188" s="173"/>
      <c r="F188" s="173"/>
      <c r="G188" s="173"/>
      <c r="H188" s="173"/>
      <c r="I188" s="175"/>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row>
    <row r="189" spans="1:38" x14ac:dyDescent="0.4">
      <c r="A189" s="173"/>
      <c r="B189" s="175"/>
      <c r="C189" s="175"/>
      <c r="D189" s="175"/>
      <c r="E189" s="173"/>
      <c r="F189" s="173"/>
      <c r="G189" s="173"/>
      <c r="H189" s="173"/>
      <c r="I189" s="175"/>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row>
    <row r="190" spans="1:38" x14ac:dyDescent="0.4">
      <c r="A190" s="173"/>
      <c r="B190" s="175"/>
      <c r="C190" s="175"/>
      <c r="D190" s="175"/>
      <c r="E190" s="173"/>
      <c r="F190" s="173"/>
      <c r="G190" s="173"/>
      <c r="H190" s="173"/>
      <c r="I190" s="175"/>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38" x14ac:dyDescent="0.4">
      <c r="A191" s="173"/>
      <c r="B191" s="175"/>
      <c r="C191" s="175"/>
      <c r="D191" s="175"/>
      <c r="E191" s="173"/>
      <c r="F191" s="173"/>
      <c r="G191" s="173"/>
      <c r="H191" s="173"/>
      <c r="I191" s="175"/>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row>
    <row r="192" spans="1:38" x14ac:dyDescent="0.4">
      <c r="A192" s="173"/>
      <c r="B192" s="175"/>
      <c r="C192" s="175"/>
      <c r="D192" s="175"/>
      <c r="E192" s="173"/>
      <c r="F192" s="173"/>
      <c r="G192" s="173"/>
      <c r="H192" s="173"/>
      <c r="I192" s="175"/>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row>
    <row r="193" spans="1:38" x14ac:dyDescent="0.4">
      <c r="A193" s="173"/>
      <c r="B193" s="175"/>
      <c r="C193" s="175"/>
      <c r="D193" s="175"/>
      <c r="E193" s="173"/>
      <c r="F193" s="173"/>
      <c r="G193" s="173"/>
      <c r="H193" s="173"/>
      <c r="I193" s="175"/>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row>
    <row r="194" spans="1:38" x14ac:dyDescent="0.4">
      <c r="A194" s="173"/>
      <c r="B194" s="175"/>
      <c r="C194" s="175"/>
      <c r="D194" s="175"/>
      <c r="E194" s="173"/>
      <c r="F194" s="173"/>
      <c r="G194" s="173"/>
      <c r="H194" s="173"/>
      <c r="I194" s="175"/>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row>
    <row r="195" spans="1:38" x14ac:dyDescent="0.4">
      <c r="A195" s="173"/>
      <c r="B195" s="175"/>
      <c r="C195" s="175"/>
      <c r="D195" s="175"/>
      <c r="E195" s="173"/>
      <c r="F195" s="173"/>
      <c r="G195" s="173"/>
      <c r="H195" s="173"/>
      <c r="I195" s="175"/>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row>
    <row r="196" spans="1:38" x14ac:dyDescent="0.4">
      <c r="A196" s="173"/>
      <c r="B196" s="175"/>
      <c r="C196" s="175"/>
      <c r="D196" s="175"/>
      <c r="E196" s="173"/>
      <c r="F196" s="173"/>
      <c r="G196" s="173"/>
      <c r="H196" s="173"/>
      <c r="I196" s="175"/>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row>
    <row r="197" spans="1:38" x14ac:dyDescent="0.4">
      <c r="A197" s="173"/>
      <c r="B197" s="175"/>
      <c r="C197" s="175"/>
      <c r="D197" s="175"/>
      <c r="E197" s="173"/>
      <c r="F197" s="173"/>
      <c r="G197" s="173"/>
      <c r="H197" s="173"/>
      <c r="I197" s="175"/>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row>
    <row r="198" spans="1:38" x14ac:dyDescent="0.4">
      <c r="A198" s="173"/>
      <c r="B198" s="175"/>
      <c r="C198" s="175"/>
      <c r="D198" s="175"/>
      <c r="E198" s="173"/>
      <c r="F198" s="173"/>
      <c r="G198" s="173"/>
      <c r="H198" s="173"/>
      <c r="I198" s="175"/>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row>
    <row r="199" spans="1:38" x14ac:dyDescent="0.4">
      <c r="A199" s="173"/>
      <c r="B199" s="175"/>
      <c r="C199" s="175"/>
      <c r="D199" s="175"/>
      <c r="E199" s="173"/>
      <c r="F199" s="173"/>
      <c r="G199" s="173"/>
      <c r="H199" s="173"/>
      <c r="I199" s="175"/>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row>
    <row r="200" spans="1:38" x14ac:dyDescent="0.4">
      <c r="A200" s="173"/>
      <c r="B200" s="175"/>
      <c r="C200" s="175"/>
      <c r="D200" s="175"/>
      <c r="E200" s="173"/>
      <c r="F200" s="173"/>
      <c r="G200" s="173"/>
      <c r="H200" s="173"/>
      <c r="I200" s="175"/>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row>
    <row r="201" spans="1:38" x14ac:dyDescent="0.4">
      <c r="A201" s="173"/>
      <c r="B201" s="175"/>
      <c r="C201" s="175"/>
      <c r="D201" s="175"/>
      <c r="E201" s="173"/>
      <c r="F201" s="173"/>
      <c r="G201" s="173"/>
      <c r="H201" s="173"/>
      <c r="I201" s="175"/>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row>
    <row r="202" spans="1:38" x14ac:dyDescent="0.4">
      <c r="A202" s="173"/>
      <c r="B202" s="175"/>
      <c r="C202" s="175"/>
      <c r="D202" s="175"/>
      <c r="E202" s="173"/>
      <c r="F202" s="173"/>
      <c r="G202" s="173"/>
      <c r="H202" s="173"/>
      <c r="I202" s="175"/>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row>
    <row r="203" spans="1:38" x14ac:dyDescent="0.4">
      <c r="A203" s="173"/>
      <c r="B203" s="175"/>
      <c r="C203" s="175"/>
      <c r="D203" s="175"/>
      <c r="E203" s="173"/>
      <c r="F203" s="173"/>
      <c r="G203" s="173"/>
      <c r="H203" s="173"/>
      <c r="I203" s="175"/>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row>
    <row r="204" spans="1:38" x14ac:dyDescent="0.4">
      <c r="A204" s="173"/>
      <c r="B204" s="175"/>
      <c r="C204" s="175"/>
      <c r="D204" s="175"/>
      <c r="E204" s="173"/>
      <c r="F204" s="173"/>
      <c r="G204" s="173"/>
      <c r="H204" s="173"/>
      <c r="I204" s="175"/>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row>
    <row r="205" spans="1:38" x14ac:dyDescent="0.4">
      <c r="A205" s="173"/>
      <c r="B205" s="175"/>
      <c r="C205" s="175"/>
      <c r="D205" s="175"/>
      <c r="E205" s="173"/>
      <c r="F205" s="173"/>
      <c r="G205" s="173"/>
      <c r="H205" s="173"/>
      <c r="I205" s="175"/>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row>
    <row r="206" spans="1:38" x14ac:dyDescent="0.4">
      <c r="A206" s="173"/>
      <c r="B206" s="175"/>
      <c r="C206" s="175"/>
      <c r="D206" s="175"/>
      <c r="E206" s="173"/>
      <c r="F206" s="173"/>
      <c r="G206" s="173"/>
      <c r="H206" s="173"/>
      <c r="I206" s="175"/>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row>
    <row r="207" spans="1:38" x14ac:dyDescent="0.4">
      <c r="A207" s="173"/>
      <c r="B207" s="175"/>
      <c r="C207" s="175"/>
      <c r="D207" s="175"/>
      <c r="E207" s="173"/>
      <c r="F207" s="173"/>
      <c r="G207" s="173"/>
      <c r="H207" s="173"/>
      <c r="I207" s="175"/>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row>
    <row r="208" spans="1:38" x14ac:dyDescent="0.4">
      <c r="A208" s="173"/>
      <c r="B208" s="175"/>
      <c r="C208" s="175"/>
      <c r="D208" s="175"/>
      <c r="E208" s="173"/>
      <c r="F208" s="173"/>
      <c r="G208" s="173"/>
      <c r="H208" s="173"/>
      <c r="I208" s="175"/>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row>
    <row r="209" spans="1:38" x14ac:dyDescent="0.4">
      <c r="A209" s="173"/>
      <c r="B209" s="175"/>
      <c r="C209" s="175"/>
      <c r="D209" s="175"/>
      <c r="E209" s="173"/>
      <c r="F209" s="173"/>
      <c r="G209" s="173"/>
      <c r="H209" s="173"/>
      <c r="I209" s="175"/>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row>
    <row r="210" spans="1:38" x14ac:dyDescent="0.4">
      <c r="A210" s="173"/>
      <c r="B210" s="175"/>
      <c r="C210" s="175"/>
      <c r="D210" s="175"/>
      <c r="E210" s="173"/>
      <c r="F210" s="173"/>
      <c r="G210" s="173"/>
      <c r="H210" s="173"/>
      <c r="I210" s="175"/>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row>
    <row r="211" spans="1:38" x14ac:dyDescent="0.4">
      <c r="A211" s="173"/>
      <c r="B211" s="175"/>
      <c r="C211" s="175"/>
      <c r="D211" s="175"/>
      <c r="E211" s="173"/>
      <c r="F211" s="173"/>
      <c r="G211" s="173"/>
      <c r="H211" s="173"/>
      <c r="I211" s="175"/>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row>
    <row r="212" spans="1:38" x14ac:dyDescent="0.4">
      <c r="A212" s="173"/>
      <c r="B212" s="175"/>
      <c r="C212" s="175"/>
      <c r="D212" s="175"/>
      <c r="E212" s="173"/>
      <c r="F212" s="173"/>
      <c r="G212" s="173"/>
      <c r="H212" s="173"/>
      <c r="I212" s="175"/>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row>
    <row r="213" spans="1:38" x14ac:dyDescent="0.4">
      <c r="A213" s="173"/>
      <c r="B213" s="175"/>
      <c r="C213" s="175"/>
      <c r="D213" s="175"/>
      <c r="E213" s="173"/>
      <c r="F213" s="173"/>
      <c r="G213" s="173"/>
      <c r="H213" s="173"/>
      <c r="I213" s="175"/>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row>
    <row r="214" spans="1:38" x14ac:dyDescent="0.4">
      <c r="A214" s="173"/>
      <c r="B214" s="175"/>
      <c r="C214" s="175"/>
      <c r="D214" s="175"/>
      <c r="E214" s="173"/>
      <c r="F214" s="173"/>
      <c r="G214" s="173"/>
      <c r="H214" s="173"/>
      <c r="I214" s="175"/>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row>
    <row r="215" spans="1:38" x14ac:dyDescent="0.4">
      <c r="A215" s="173"/>
      <c r="B215" s="175"/>
      <c r="C215" s="175"/>
      <c r="D215" s="175"/>
      <c r="E215" s="173"/>
      <c r="F215" s="173"/>
      <c r="G215" s="173"/>
      <c r="H215" s="173"/>
      <c r="I215" s="175"/>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row>
    <row r="216" spans="1:38" x14ac:dyDescent="0.4">
      <c r="A216" s="173"/>
      <c r="B216" s="175"/>
      <c r="C216" s="175"/>
      <c r="D216" s="175"/>
      <c r="E216" s="173"/>
      <c r="F216" s="173"/>
      <c r="G216" s="173"/>
      <c r="H216" s="173"/>
      <c r="I216" s="175"/>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row>
    <row r="217" spans="1:38" x14ac:dyDescent="0.4">
      <c r="A217" s="173"/>
      <c r="B217" s="175"/>
      <c r="C217" s="175"/>
      <c r="D217" s="175"/>
      <c r="E217" s="173"/>
      <c r="F217" s="173"/>
      <c r="G217" s="173"/>
      <c r="H217" s="173"/>
      <c r="I217" s="175"/>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row>
    <row r="218" spans="1:38" x14ac:dyDescent="0.4">
      <c r="A218" s="173"/>
      <c r="B218" s="175"/>
      <c r="C218" s="175"/>
      <c r="D218" s="175"/>
      <c r="E218" s="173"/>
      <c r="F218" s="173"/>
      <c r="G218" s="173"/>
      <c r="H218" s="173"/>
      <c r="I218" s="175"/>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row>
    <row r="219" spans="1:38" x14ac:dyDescent="0.4">
      <c r="A219" s="173"/>
      <c r="B219" s="175"/>
      <c r="C219" s="175"/>
      <c r="D219" s="175"/>
      <c r="E219" s="173"/>
      <c r="F219" s="173"/>
      <c r="G219" s="173"/>
      <c r="H219" s="173"/>
      <c r="I219" s="175"/>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row>
    <row r="220" spans="1:38" x14ac:dyDescent="0.4">
      <c r="A220" s="173"/>
      <c r="B220" s="175"/>
      <c r="C220" s="175"/>
      <c r="D220" s="175"/>
      <c r="E220" s="173"/>
      <c r="F220" s="173"/>
      <c r="G220" s="173"/>
      <c r="H220" s="173"/>
      <c r="I220" s="175"/>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row>
    <row r="221" spans="1:38" x14ac:dyDescent="0.4">
      <c r="A221" s="173"/>
      <c r="B221" s="175"/>
      <c r="C221" s="175"/>
      <c r="D221" s="175"/>
      <c r="E221" s="173"/>
      <c r="F221" s="173"/>
      <c r="G221" s="173"/>
      <c r="H221" s="173"/>
      <c r="I221" s="175"/>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row>
    <row r="222" spans="1:38" x14ac:dyDescent="0.4">
      <c r="A222" s="173"/>
      <c r="B222" s="175"/>
      <c r="C222" s="175"/>
      <c r="D222" s="175"/>
      <c r="E222" s="173"/>
      <c r="F222" s="173"/>
      <c r="G222" s="173"/>
      <c r="H222" s="173"/>
      <c r="I222" s="175"/>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row>
    <row r="223" spans="1:38" x14ac:dyDescent="0.4">
      <c r="A223" s="173"/>
      <c r="B223" s="175"/>
      <c r="C223" s="175"/>
      <c r="D223" s="175"/>
      <c r="E223" s="173"/>
      <c r="F223" s="173"/>
      <c r="G223" s="173"/>
      <c r="H223" s="173"/>
      <c r="I223" s="175"/>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row>
    <row r="224" spans="1:38" x14ac:dyDescent="0.4">
      <c r="A224" s="173"/>
      <c r="B224" s="175"/>
      <c r="C224" s="175"/>
      <c r="D224" s="175"/>
      <c r="E224" s="173"/>
      <c r="F224" s="173"/>
      <c r="G224" s="173"/>
      <c r="H224" s="173"/>
      <c r="I224" s="175"/>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row>
    <row r="225" spans="1:38" x14ac:dyDescent="0.4">
      <c r="A225" s="173"/>
      <c r="B225" s="175"/>
      <c r="C225" s="175"/>
      <c r="D225" s="175"/>
      <c r="E225" s="173"/>
      <c r="F225" s="173"/>
      <c r="G225" s="173"/>
      <c r="H225" s="173"/>
      <c r="I225" s="175"/>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row>
    <row r="226" spans="1:38" x14ac:dyDescent="0.4">
      <c r="A226" s="173"/>
      <c r="B226" s="175"/>
      <c r="C226" s="175"/>
      <c r="D226" s="175"/>
      <c r="E226" s="173"/>
      <c r="F226" s="173"/>
      <c r="G226" s="173"/>
      <c r="H226" s="173"/>
      <c r="I226" s="175"/>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row>
    <row r="227" spans="1:38" x14ac:dyDescent="0.4">
      <c r="A227" s="173"/>
      <c r="B227" s="175"/>
      <c r="C227" s="175"/>
      <c r="D227" s="175"/>
      <c r="E227" s="173"/>
      <c r="F227" s="173"/>
      <c r="G227" s="173"/>
      <c r="H227" s="173"/>
      <c r="I227" s="175"/>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row>
    <row r="228" spans="1:38" x14ac:dyDescent="0.4">
      <c r="A228" s="173"/>
      <c r="B228" s="175"/>
      <c r="C228" s="175"/>
      <c r="D228" s="175"/>
      <c r="E228" s="173"/>
      <c r="F228" s="173"/>
      <c r="G228" s="173"/>
      <c r="H228" s="173"/>
      <c r="I228" s="175"/>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row>
    <row r="229" spans="1:38" x14ac:dyDescent="0.4">
      <c r="A229" s="173"/>
      <c r="B229" s="175"/>
      <c r="C229" s="175"/>
      <c r="D229" s="175"/>
      <c r="E229" s="173"/>
      <c r="F229" s="173"/>
      <c r="G229" s="173"/>
      <c r="H229" s="173"/>
      <c r="I229" s="175"/>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row>
    <row r="230" spans="1:38" x14ac:dyDescent="0.4">
      <c r="A230" s="173"/>
      <c r="B230" s="175"/>
      <c r="C230" s="175"/>
      <c r="D230" s="175"/>
      <c r="E230" s="173"/>
      <c r="F230" s="173"/>
      <c r="G230" s="173"/>
      <c r="H230" s="173"/>
      <c r="I230" s="175"/>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row>
    <row r="231" spans="1:38" x14ac:dyDescent="0.4">
      <c r="A231" s="173"/>
      <c r="B231" s="175"/>
      <c r="C231" s="175"/>
      <c r="D231" s="175"/>
      <c r="E231" s="173"/>
      <c r="F231" s="173"/>
      <c r="G231" s="173"/>
      <c r="H231" s="173"/>
      <c r="I231" s="175"/>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row>
    <row r="232" spans="1:38" x14ac:dyDescent="0.4">
      <c r="A232" s="173"/>
      <c r="B232" s="175"/>
      <c r="C232" s="175"/>
      <c r="D232" s="175"/>
      <c r="E232" s="173"/>
      <c r="F232" s="173"/>
      <c r="G232" s="173"/>
      <c r="H232" s="173"/>
      <c r="I232" s="175"/>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row>
    <row r="233" spans="1:38" x14ac:dyDescent="0.4">
      <c r="A233" s="173"/>
      <c r="B233" s="175"/>
      <c r="C233" s="175"/>
      <c r="D233" s="175"/>
      <c r="E233" s="173"/>
      <c r="F233" s="173"/>
      <c r="G233" s="173"/>
      <c r="H233" s="173"/>
      <c r="I233" s="175"/>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row>
    <row r="234" spans="1:38" x14ac:dyDescent="0.4">
      <c r="A234" s="173"/>
      <c r="B234" s="175"/>
      <c r="C234" s="175"/>
      <c r="D234" s="175"/>
      <c r="E234" s="173"/>
      <c r="F234" s="173"/>
      <c r="G234" s="173"/>
      <c r="H234" s="173"/>
      <c r="I234" s="175"/>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row>
    <row r="235" spans="1:38" x14ac:dyDescent="0.4">
      <c r="A235" s="173"/>
      <c r="B235" s="175"/>
      <c r="C235" s="175"/>
      <c r="D235" s="175"/>
      <c r="E235" s="173"/>
      <c r="F235" s="173"/>
      <c r="G235" s="173"/>
      <c r="H235" s="173"/>
      <c r="I235" s="175"/>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row>
    <row r="236" spans="1:38" x14ac:dyDescent="0.4">
      <c r="A236" s="173"/>
      <c r="B236" s="175"/>
      <c r="C236" s="175"/>
      <c r="D236" s="175"/>
      <c r="E236" s="173"/>
      <c r="F236" s="173"/>
      <c r="G236" s="173"/>
      <c r="H236" s="173"/>
      <c r="I236" s="175"/>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row>
    <row r="237" spans="1:38" x14ac:dyDescent="0.4">
      <c r="A237" s="173"/>
      <c r="B237" s="175"/>
      <c r="C237" s="175"/>
      <c r="D237" s="175"/>
      <c r="E237" s="173"/>
      <c r="F237" s="173"/>
      <c r="G237" s="173"/>
      <c r="H237" s="173"/>
      <c r="I237" s="175"/>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row>
    <row r="238" spans="1:38" x14ac:dyDescent="0.4">
      <c r="A238" s="173"/>
      <c r="B238" s="175"/>
      <c r="C238" s="175"/>
      <c r="D238" s="175"/>
      <c r="E238" s="173"/>
      <c r="F238" s="173"/>
      <c r="G238" s="173"/>
      <c r="H238" s="173"/>
      <c r="I238" s="175"/>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row>
    <row r="239" spans="1:38" x14ac:dyDescent="0.4">
      <c r="A239" s="173"/>
      <c r="B239" s="175"/>
      <c r="C239" s="175"/>
      <c r="D239" s="175"/>
      <c r="E239" s="173"/>
      <c r="F239" s="173"/>
      <c r="G239" s="173"/>
      <c r="H239" s="173"/>
      <c r="I239" s="175"/>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row>
    <row r="240" spans="1:38" x14ac:dyDescent="0.4">
      <c r="A240" s="173"/>
      <c r="B240" s="175"/>
      <c r="C240" s="175"/>
      <c r="D240" s="175"/>
      <c r="E240" s="173"/>
      <c r="F240" s="173"/>
      <c r="G240" s="173"/>
      <c r="H240" s="173"/>
      <c r="I240" s="175"/>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row>
    <row r="241" spans="1:38" x14ac:dyDescent="0.4">
      <c r="A241" s="173"/>
      <c r="B241" s="175"/>
      <c r="C241" s="175"/>
      <c r="D241" s="175"/>
      <c r="E241" s="173"/>
      <c r="F241" s="173"/>
      <c r="G241" s="173"/>
      <c r="H241" s="173"/>
      <c r="I241" s="175"/>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row>
    <row r="242" spans="1:38" x14ac:dyDescent="0.4">
      <c r="A242" s="173"/>
      <c r="B242" s="175"/>
      <c r="C242" s="175"/>
      <c r="D242" s="175"/>
      <c r="E242" s="173"/>
      <c r="F242" s="173"/>
      <c r="G242" s="173"/>
      <c r="H242" s="173"/>
      <c r="I242" s="175"/>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row>
    <row r="243" spans="1:38" x14ac:dyDescent="0.4">
      <c r="A243" s="173"/>
      <c r="B243" s="175"/>
      <c r="C243" s="175"/>
      <c r="D243" s="175"/>
      <c r="E243" s="173"/>
      <c r="F243" s="173"/>
      <c r="G243" s="173"/>
      <c r="H243" s="173"/>
      <c r="I243" s="175"/>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row>
    <row r="244" spans="1:38" x14ac:dyDescent="0.4">
      <c r="A244" s="173"/>
      <c r="B244" s="175"/>
      <c r="C244" s="175"/>
      <c r="D244" s="175"/>
      <c r="E244" s="173"/>
      <c r="F244" s="173"/>
      <c r="G244" s="173"/>
      <c r="H244" s="173"/>
      <c r="I244" s="175"/>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row>
    <row r="245" spans="1:38" x14ac:dyDescent="0.4">
      <c r="A245" s="173"/>
      <c r="B245" s="175"/>
      <c r="C245" s="175"/>
      <c r="D245" s="175"/>
      <c r="E245" s="173"/>
      <c r="F245" s="173"/>
      <c r="G245" s="173"/>
      <c r="H245" s="173"/>
      <c r="I245" s="175"/>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row>
    <row r="246" spans="1:38" x14ac:dyDescent="0.4">
      <c r="A246" s="173"/>
      <c r="B246" s="175"/>
      <c r="C246" s="175"/>
      <c r="D246" s="175"/>
      <c r="E246" s="173"/>
      <c r="F246" s="173"/>
      <c r="G246" s="173"/>
      <c r="H246" s="173"/>
      <c r="I246" s="175"/>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row>
    <row r="247" spans="1:38" x14ac:dyDescent="0.4">
      <c r="A247" s="173"/>
      <c r="B247" s="175"/>
      <c r="C247" s="175"/>
      <c r="D247" s="175"/>
      <c r="E247" s="173"/>
      <c r="F247" s="173"/>
      <c r="G247" s="173"/>
      <c r="H247" s="173"/>
      <c r="I247" s="175"/>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row>
    <row r="248" spans="1:38" x14ac:dyDescent="0.4">
      <c r="A248" s="173"/>
      <c r="B248" s="175"/>
      <c r="C248" s="175"/>
      <c r="D248" s="175"/>
      <c r="E248" s="173"/>
      <c r="F248" s="173"/>
      <c r="G248" s="173"/>
      <c r="H248" s="173"/>
      <c r="I248" s="175"/>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row>
    <row r="249" spans="1:38" x14ac:dyDescent="0.4">
      <c r="A249" s="173"/>
      <c r="B249" s="175"/>
      <c r="C249" s="175"/>
      <c r="D249" s="175"/>
      <c r="E249" s="173"/>
      <c r="F249" s="173"/>
      <c r="G249" s="173"/>
      <c r="H249" s="173"/>
      <c r="I249" s="175"/>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row>
    <row r="250" spans="1:38" x14ac:dyDescent="0.4">
      <c r="A250" s="173"/>
      <c r="B250" s="175"/>
      <c r="C250" s="175"/>
      <c r="D250" s="175"/>
      <c r="E250" s="173"/>
      <c r="F250" s="173"/>
      <c r="G250" s="173"/>
      <c r="H250" s="173"/>
      <c r="I250" s="175"/>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row>
    <row r="251" spans="1:38" x14ac:dyDescent="0.4">
      <c r="A251" s="173"/>
      <c r="B251" s="175"/>
      <c r="C251" s="175"/>
      <c r="D251" s="175"/>
      <c r="E251" s="173"/>
      <c r="F251" s="173"/>
      <c r="G251" s="173"/>
      <c r="H251" s="173"/>
      <c r="I251" s="175"/>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row>
    <row r="252" spans="1:38" x14ac:dyDescent="0.4">
      <c r="A252" s="173"/>
      <c r="B252" s="175"/>
      <c r="C252" s="175"/>
      <c r="D252" s="175"/>
      <c r="E252" s="173"/>
      <c r="F252" s="173"/>
      <c r="G252" s="173"/>
      <c r="H252" s="173"/>
      <c r="I252" s="175"/>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row>
    <row r="253" spans="1:38" x14ac:dyDescent="0.4">
      <c r="A253" s="173"/>
      <c r="B253" s="175"/>
      <c r="C253" s="175"/>
      <c r="D253" s="175"/>
      <c r="E253" s="173"/>
      <c r="F253" s="173"/>
      <c r="G253" s="173"/>
      <c r="H253" s="173"/>
      <c r="I253" s="175"/>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row>
    <row r="254" spans="1:38" x14ac:dyDescent="0.4">
      <c r="A254" s="173"/>
      <c r="B254" s="175"/>
      <c r="C254" s="175"/>
      <c r="D254" s="175"/>
      <c r="E254" s="173"/>
      <c r="F254" s="173"/>
      <c r="G254" s="173"/>
      <c r="H254" s="173"/>
      <c r="I254" s="175"/>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row>
    <row r="255" spans="1:38" x14ac:dyDescent="0.4">
      <c r="A255" s="173"/>
      <c r="B255" s="175"/>
      <c r="C255" s="175"/>
      <c r="D255" s="175"/>
      <c r="E255" s="173"/>
      <c r="F255" s="173"/>
      <c r="G255" s="173"/>
      <c r="H255" s="173"/>
      <c r="I255" s="175"/>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row>
    <row r="256" spans="1:38" x14ac:dyDescent="0.4">
      <c r="A256" s="173"/>
      <c r="B256" s="175"/>
      <c r="C256" s="175"/>
      <c r="D256" s="175"/>
      <c r="E256" s="173"/>
      <c r="F256" s="173"/>
      <c r="G256" s="173"/>
      <c r="H256" s="173"/>
      <c r="I256" s="175"/>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row>
    <row r="257" spans="1:38" x14ac:dyDescent="0.4">
      <c r="A257" s="173"/>
      <c r="B257" s="175"/>
      <c r="C257" s="175"/>
      <c r="D257" s="175"/>
      <c r="E257" s="173"/>
      <c r="F257" s="173"/>
      <c r="G257" s="173"/>
      <c r="H257" s="173"/>
      <c r="I257" s="175"/>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row>
    <row r="258" spans="1:38" x14ac:dyDescent="0.4">
      <c r="A258" s="173"/>
      <c r="B258" s="175"/>
      <c r="C258" s="175"/>
      <c r="D258" s="175"/>
      <c r="E258" s="173"/>
      <c r="F258" s="173"/>
      <c r="G258" s="173"/>
      <c r="H258" s="173"/>
      <c r="I258" s="175"/>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row>
    <row r="259" spans="1:38" x14ac:dyDescent="0.4">
      <c r="A259" s="173"/>
      <c r="B259" s="175"/>
      <c r="C259" s="175"/>
      <c r="D259" s="175"/>
      <c r="E259" s="173"/>
      <c r="F259" s="173"/>
      <c r="G259" s="173"/>
      <c r="H259" s="173"/>
      <c r="I259" s="175"/>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row>
    <row r="260" spans="1:38" x14ac:dyDescent="0.4">
      <c r="A260" s="173"/>
      <c r="B260" s="175"/>
      <c r="C260" s="175"/>
      <c r="D260" s="175"/>
      <c r="E260" s="173"/>
      <c r="F260" s="173"/>
      <c r="G260" s="173"/>
      <c r="H260" s="173"/>
      <c r="I260" s="175"/>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row>
    <row r="261" spans="1:38" x14ac:dyDescent="0.4">
      <c r="A261" s="173"/>
      <c r="B261" s="175"/>
      <c r="C261" s="175"/>
      <c r="D261" s="175"/>
      <c r="E261" s="173"/>
      <c r="F261" s="173"/>
      <c r="G261" s="173"/>
      <c r="H261" s="173"/>
      <c r="I261" s="175"/>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row>
    <row r="262" spans="1:38" x14ac:dyDescent="0.4">
      <c r="A262" s="173"/>
      <c r="B262" s="175"/>
      <c r="C262" s="175"/>
      <c r="D262" s="175"/>
      <c r="E262" s="173"/>
      <c r="F262" s="173"/>
      <c r="G262" s="173"/>
      <c r="H262" s="173"/>
      <c r="I262" s="175"/>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row>
    <row r="263" spans="1:38" x14ac:dyDescent="0.4">
      <c r="A263" s="173"/>
      <c r="B263" s="175"/>
      <c r="C263" s="175"/>
      <c r="D263" s="175"/>
      <c r="E263" s="173"/>
      <c r="F263" s="173"/>
      <c r="G263" s="173"/>
      <c r="H263" s="173"/>
      <c r="I263" s="175"/>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row>
    <row r="264" spans="1:38" x14ac:dyDescent="0.4">
      <c r="A264" s="173"/>
      <c r="B264" s="175"/>
      <c r="C264" s="175"/>
      <c r="D264" s="175"/>
      <c r="E264" s="173"/>
      <c r="F264" s="173"/>
      <c r="G264" s="173"/>
      <c r="H264" s="173"/>
      <c r="I264" s="175"/>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row>
    <row r="265" spans="1:38" x14ac:dyDescent="0.4">
      <c r="A265" s="173"/>
      <c r="B265" s="175"/>
      <c r="C265" s="175"/>
      <c r="D265" s="175"/>
      <c r="E265" s="173"/>
      <c r="F265" s="173"/>
      <c r="G265" s="173"/>
      <c r="H265" s="173"/>
      <c r="I265" s="175"/>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row>
    <row r="266" spans="1:38" x14ac:dyDescent="0.4">
      <c r="A266" s="173"/>
      <c r="B266" s="175"/>
      <c r="C266" s="175"/>
      <c r="D266" s="175"/>
      <c r="E266" s="173"/>
      <c r="F266" s="173"/>
      <c r="G266" s="173"/>
      <c r="H266" s="173"/>
      <c r="I266" s="175"/>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row>
    <row r="267" spans="1:38" x14ac:dyDescent="0.4">
      <c r="A267" s="173"/>
      <c r="B267" s="175"/>
      <c r="C267" s="175"/>
      <c r="D267" s="175"/>
      <c r="E267" s="173"/>
      <c r="F267" s="173"/>
      <c r="G267" s="173"/>
      <c r="H267" s="173"/>
      <c r="I267" s="175"/>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row>
    <row r="268" spans="1:38" x14ac:dyDescent="0.4">
      <c r="A268" s="173"/>
      <c r="B268" s="175"/>
      <c r="C268" s="175"/>
      <c r="D268" s="175"/>
      <c r="E268" s="173"/>
      <c r="F268" s="173"/>
      <c r="G268" s="173"/>
      <c r="H268" s="173"/>
      <c r="I268" s="175"/>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row>
    <row r="269" spans="1:38" x14ac:dyDescent="0.4">
      <c r="A269" s="173"/>
      <c r="B269" s="175"/>
      <c r="C269" s="175"/>
      <c r="D269" s="175"/>
      <c r="E269" s="173"/>
      <c r="F269" s="173"/>
      <c r="G269" s="173"/>
      <c r="H269" s="173"/>
      <c r="I269" s="175"/>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row>
    <row r="270" spans="1:38" x14ac:dyDescent="0.4">
      <c r="A270" s="173"/>
      <c r="B270" s="175"/>
      <c r="C270" s="175"/>
      <c r="D270" s="175"/>
      <c r="E270" s="173"/>
      <c r="F270" s="173"/>
      <c r="G270" s="173"/>
      <c r="H270" s="173"/>
      <c r="I270" s="175"/>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row>
    <row r="271" spans="1:38" x14ac:dyDescent="0.4">
      <c r="A271" s="173"/>
      <c r="B271" s="175"/>
      <c r="C271" s="175"/>
      <c r="D271" s="175"/>
      <c r="E271" s="173"/>
      <c r="F271" s="173"/>
      <c r="G271" s="173"/>
      <c r="H271" s="173"/>
      <c r="I271" s="175"/>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row>
    <row r="272" spans="1:38" x14ac:dyDescent="0.4">
      <c r="A272" s="173"/>
      <c r="B272" s="175"/>
      <c r="C272" s="175"/>
      <c r="D272" s="175"/>
      <c r="E272" s="173"/>
      <c r="F272" s="173"/>
      <c r="G272" s="173"/>
      <c r="H272" s="173"/>
      <c r="I272" s="175"/>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row>
    <row r="273" spans="1:38" x14ac:dyDescent="0.4">
      <c r="A273" s="173"/>
      <c r="B273" s="175"/>
      <c r="C273" s="175"/>
      <c r="D273" s="175"/>
      <c r="E273" s="173"/>
      <c r="F273" s="173"/>
      <c r="G273" s="173"/>
      <c r="H273" s="173"/>
      <c r="I273" s="175"/>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row>
    <row r="274" spans="1:38" x14ac:dyDescent="0.4">
      <c r="A274" s="173"/>
      <c r="B274" s="175"/>
      <c r="C274" s="175"/>
      <c r="D274" s="175"/>
      <c r="E274" s="173"/>
      <c r="F274" s="173"/>
      <c r="G274" s="173"/>
      <c r="H274" s="173"/>
      <c r="I274" s="175"/>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row>
    <row r="275" spans="1:38" x14ac:dyDescent="0.4">
      <c r="A275" s="173"/>
      <c r="B275" s="175"/>
      <c r="C275" s="175"/>
      <c r="D275" s="175"/>
      <c r="E275" s="173"/>
      <c r="F275" s="173"/>
      <c r="G275" s="173"/>
      <c r="H275" s="173"/>
      <c r="I275" s="175"/>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row>
    <row r="276" spans="1:38" x14ac:dyDescent="0.4">
      <c r="A276" s="173"/>
      <c r="B276" s="175"/>
      <c r="C276" s="175"/>
      <c r="D276" s="175"/>
      <c r="E276" s="173"/>
      <c r="F276" s="173"/>
      <c r="G276" s="173"/>
      <c r="H276" s="173"/>
      <c r="I276" s="175"/>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row>
    <row r="277" spans="1:38" x14ac:dyDescent="0.4">
      <c r="A277" s="173"/>
      <c r="B277" s="175"/>
      <c r="C277" s="175"/>
      <c r="D277" s="175"/>
      <c r="E277" s="173"/>
      <c r="F277" s="173"/>
      <c r="G277" s="173"/>
      <c r="H277" s="173"/>
      <c r="I277" s="175"/>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row>
    <row r="278" spans="1:38" x14ac:dyDescent="0.4">
      <c r="A278" s="173"/>
      <c r="B278" s="175"/>
      <c r="C278" s="175"/>
      <c r="D278" s="175"/>
      <c r="E278" s="173"/>
      <c r="F278" s="173"/>
      <c r="G278" s="173"/>
      <c r="H278" s="173"/>
      <c r="I278" s="175"/>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row>
    <row r="279" spans="1:38" x14ac:dyDescent="0.4">
      <c r="A279" s="173"/>
      <c r="B279" s="175"/>
      <c r="C279" s="175"/>
      <c r="D279" s="175"/>
      <c r="E279" s="173"/>
      <c r="F279" s="173"/>
      <c r="G279" s="173"/>
      <c r="H279" s="173"/>
      <c r="I279" s="175"/>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row>
    <row r="280" spans="1:38" x14ac:dyDescent="0.4">
      <c r="A280" s="173"/>
      <c r="B280" s="175"/>
      <c r="C280" s="175"/>
      <c r="D280" s="175"/>
      <c r="E280" s="173"/>
      <c r="F280" s="173"/>
      <c r="G280" s="173"/>
      <c r="H280" s="173"/>
      <c r="I280" s="175"/>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row>
    <row r="281" spans="1:38" x14ac:dyDescent="0.4">
      <c r="A281" s="173"/>
      <c r="B281" s="175"/>
      <c r="C281" s="175"/>
      <c r="D281" s="175"/>
      <c r="E281" s="173"/>
      <c r="F281" s="173"/>
      <c r="G281" s="173"/>
      <c r="H281" s="173"/>
      <c r="I281" s="175"/>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row>
    <row r="282" spans="1:38" x14ac:dyDescent="0.4">
      <c r="A282" s="173"/>
      <c r="B282" s="175"/>
      <c r="C282" s="175"/>
      <c r="D282" s="175"/>
      <c r="E282" s="173"/>
      <c r="F282" s="173"/>
      <c r="G282" s="173"/>
      <c r="H282" s="173"/>
      <c r="I282" s="175"/>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row>
    <row r="283" spans="1:38" x14ac:dyDescent="0.4">
      <c r="A283" s="173"/>
      <c r="B283" s="175"/>
      <c r="C283" s="175"/>
      <c r="D283" s="175"/>
      <c r="E283" s="173"/>
      <c r="F283" s="173"/>
      <c r="G283" s="173"/>
      <c r="H283" s="173"/>
      <c r="I283" s="175"/>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row>
    <row r="284" spans="1:38" x14ac:dyDescent="0.4">
      <c r="A284" s="173"/>
      <c r="B284" s="175"/>
      <c r="C284" s="175"/>
      <c r="D284" s="175"/>
      <c r="E284" s="173"/>
      <c r="F284" s="173"/>
      <c r="G284" s="173"/>
      <c r="H284" s="173"/>
      <c r="I284" s="175"/>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row>
    <row r="285" spans="1:38" x14ac:dyDescent="0.4">
      <c r="A285" s="173"/>
      <c r="B285" s="175"/>
      <c r="C285" s="175"/>
      <c r="D285" s="175"/>
      <c r="E285" s="173"/>
      <c r="F285" s="173"/>
      <c r="G285" s="173"/>
      <c r="H285" s="173"/>
      <c r="I285" s="175"/>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row>
    <row r="286" spans="1:38" x14ac:dyDescent="0.4">
      <c r="A286" s="173"/>
      <c r="B286" s="175"/>
      <c r="C286" s="175"/>
      <c r="D286" s="175"/>
      <c r="E286" s="173"/>
      <c r="F286" s="173"/>
      <c r="G286" s="173"/>
      <c r="H286" s="173"/>
      <c r="I286" s="175"/>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row>
    <row r="287" spans="1:38" x14ac:dyDescent="0.4">
      <c r="A287" s="173"/>
      <c r="B287" s="175"/>
      <c r="C287" s="175"/>
      <c r="D287" s="175"/>
      <c r="E287" s="173"/>
      <c r="F287" s="173"/>
      <c r="G287" s="173"/>
      <c r="H287" s="173"/>
      <c r="I287" s="175"/>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row>
    <row r="288" spans="1:38" x14ac:dyDescent="0.4">
      <c r="A288" s="173"/>
      <c r="B288" s="175"/>
      <c r="C288" s="175"/>
      <c r="D288" s="175"/>
      <c r="E288" s="173"/>
      <c r="F288" s="173"/>
      <c r="G288" s="173"/>
      <c r="H288" s="173"/>
      <c r="I288" s="175"/>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row>
    <row r="289" spans="1:38" x14ac:dyDescent="0.4">
      <c r="A289" s="173"/>
      <c r="B289" s="175"/>
      <c r="C289" s="175"/>
      <c r="D289" s="175"/>
      <c r="E289" s="173"/>
      <c r="F289" s="173"/>
      <c r="G289" s="173"/>
      <c r="H289" s="173"/>
      <c r="I289" s="175"/>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row>
    <row r="290" spans="1:38" x14ac:dyDescent="0.4">
      <c r="A290" s="173"/>
      <c r="B290" s="175"/>
      <c r="C290" s="175"/>
      <c r="D290" s="175"/>
      <c r="E290" s="173"/>
      <c r="F290" s="173"/>
      <c r="G290" s="173"/>
      <c r="H290" s="173"/>
      <c r="I290" s="175"/>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row>
    <row r="291" spans="1:38" x14ac:dyDescent="0.4">
      <c r="A291" s="173"/>
      <c r="B291" s="175"/>
      <c r="C291" s="175"/>
      <c r="D291" s="175"/>
      <c r="E291" s="173"/>
      <c r="F291" s="173"/>
      <c r="G291" s="173"/>
      <c r="H291" s="173"/>
      <c r="I291" s="175"/>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row>
    <row r="292" spans="1:38" x14ac:dyDescent="0.4">
      <c r="A292" s="173"/>
      <c r="B292" s="175"/>
      <c r="C292" s="175"/>
      <c r="D292" s="175"/>
      <c r="E292" s="173"/>
      <c r="F292" s="173"/>
      <c r="G292" s="173"/>
      <c r="H292" s="173"/>
      <c r="I292" s="175"/>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row>
    <row r="293" spans="1:38" x14ac:dyDescent="0.4">
      <c r="A293" s="173"/>
      <c r="B293" s="175"/>
      <c r="C293" s="175"/>
      <c r="D293" s="175"/>
      <c r="E293" s="173"/>
      <c r="F293" s="173"/>
      <c r="G293" s="173"/>
      <c r="H293" s="173"/>
      <c r="I293" s="175"/>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row>
    <row r="294" spans="1:38" x14ac:dyDescent="0.4">
      <c r="A294" s="173"/>
      <c r="B294" s="175"/>
      <c r="C294" s="175"/>
      <c r="D294" s="175"/>
      <c r="E294" s="173"/>
      <c r="F294" s="173"/>
      <c r="G294" s="173"/>
      <c r="H294" s="173"/>
      <c r="I294" s="175"/>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row>
    <row r="295" spans="1:38" x14ac:dyDescent="0.4">
      <c r="A295" s="173"/>
      <c r="B295" s="175"/>
      <c r="C295" s="175"/>
      <c r="D295" s="175"/>
      <c r="E295" s="173"/>
      <c r="F295" s="173"/>
      <c r="G295" s="173"/>
      <c r="H295" s="173"/>
      <c r="I295" s="175"/>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row>
    <row r="296" spans="1:38" x14ac:dyDescent="0.4">
      <c r="A296" s="173"/>
      <c r="B296" s="175"/>
      <c r="C296" s="175"/>
      <c r="D296" s="175"/>
      <c r="E296" s="173"/>
      <c r="F296" s="173"/>
      <c r="G296" s="173"/>
      <c r="H296" s="173"/>
      <c r="I296" s="175"/>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row>
    <row r="297" spans="1:38" x14ac:dyDescent="0.4">
      <c r="A297" s="173"/>
      <c r="B297" s="175"/>
      <c r="C297" s="175"/>
      <c r="D297" s="175"/>
      <c r="E297" s="173"/>
      <c r="F297" s="173"/>
      <c r="G297" s="173"/>
      <c r="H297" s="173"/>
      <c r="I297" s="175"/>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row>
    <row r="298" spans="1:38" x14ac:dyDescent="0.4">
      <c r="A298" s="173"/>
      <c r="B298" s="175"/>
      <c r="C298" s="175"/>
      <c r="D298" s="175"/>
      <c r="E298" s="173"/>
      <c r="F298" s="173"/>
      <c r="G298" s="173"/>
      <c r="H298" s="173"/>
      <c r="I298" s="175"/>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row>
    <row r="299" spans="1:38" x14ac:dyDescent="0.4">
      <c r="A299" s="173"/>
      <c r="B299" s="175"/>
      <c r="C299" s="175"/>
      <c r="D299" s="175"/>
      <c r="E299" s="173"/>
      <c r="F299" s="173"/>
      <c r="G299" s="173"/>
      <c r="H299" s="173"/>
      <c r="I299" s="175"/>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row>
    <row r="300" spans="1:38" x14ac:dyDescent="0.4">
      <c r="A300" s="173"/>
      <c r="B300" s="175"/>
      <c r="C300" s="175"/>
      <c r="D300" s="175"/>
      <c r="E300" s="173"/>
      <c r="F300" s="173"/>
      <c r="G300" s="173"/>
      <c r="H300" s="173"/>
      <c r="I300" s="175"/>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A1:BB118"/>
  <sheetViews>
    <sheetView topLeftCell="A78" workbookViewId="0">
      <selection activeCell="H8" sqref="H8"/>
    </sheetView>
  </sheetViews>
  <sheetFormatPr defaultRowHeight="18.75" x14ac:dyDescent="0.4"/>
  <cols>
    <col min="1" max="1" width="1.375" style="12" customWidth="1"/>
    <col min="2" max="3" width="9" style="12"/>
    <col min="4" max="4" width="40.625" style="12" customWidth="1"/>
    <col min="5" max="16384" width="9" style="12"/>
  </cols>
  <sheetData>
    <row r="1" spans="1:25" x14ac:dyDescent="0.4">
      <c r="A1" s="178"/>
      <c r="B1" s="178" t="s">
        <v>114</v>
      </c>
      <c r="C1" s="178"/>
      <c r="D1" s="198"/>
      <c r="E1" s="198"/>
      <c r="F1" s="198"/>
      <c r="G1" s="178"/>
      <c r="H1" s="178"/>
      <c r="I1" s="178"/>
      <c r="J1" s="178"/>
      <c r="K1" s="178"/>
      <c r="L1" s="178"/>
      <c r="M1" s="178"/>
      <c r="N1" s="178"/>
      <c r="O1" s="178"/>
      <c r="P1" s="178"/>
      <c r="Q1" s="178"/>
      <c r="R1" s="178"/>
      <c r="S1" s="178"/>
      <c r="T1" s="178"/>
      <c r="U1" s="178"/>
      <c r="V1" s="178"/>
      <c r="W1" s="178"/>
      <c r="X1" s="178"/>
      <c r="Y1" s="178"/>
    </row>
    <row r="2" spans="1:25" s="16" customFormat="1" ht="20.25" customHeight="1" x14ac:dyDescent="0.4">
      <c r="A2" s="164"/>
      <c r="B2" s="199" t="s">
        <v>259</v>
      </c>
      <c r="C2" s="199"/>
      <c r="D2" s="198"/>
      <c r="E2" s="198"/>
      <c r="F2" s="198"/>
      <c r="G2" s="164"/>
      <c r="H2" s="164"/>
      <c r="I2" s="164"/>
      <c r="J2" s="164"/>
      <c r="K2" s="164"/>
      <c r="L2" s="164"/>
      <c r="M2" s="164"/>
      <c r="N2" s="164"/>
      <c r="O2" s="164"/>
      <c r="P2" s="164"/>
      <c r="Q2" s="164"/>
      <c r="R2" s="164"/>
      <c r="S2" s="164"/>
      <c r="T2" s="164"/>
      <c r="U2" s="164"/>
      <c r="V2" s="164"/>
      <c r="W2" s="164"/>
      <c r="X2" s="164"/>
      <c r="Y2" s="164"/>
    </row>
    <row r="3" spans="1:25" s="16" customFormat="1" ht="20.25" customHeight="1" x14ac:dyDescent="0.4">
      <c r="A3" s="164"/>
      <c r="B3" s="199"/>
      <c r="C3" s="199"/>
      <c r="D3" s="198"/>
      <c r="E3" s="198"/>
      <c r="F3" s="198"/>
      <c r="G3" s="164"/>
      <c r="H3" s="164"/>
      <c r="I3" s="164"/>
      <c r="J3" s="164"/>
      <c r="K3" s="164"/>
      <c r="L3" s="164"/>
      <c r="M3" s="164"/>
      <c r="N3" s="164"/>
      <c r="O3" s="164"/>
      <c r="P3" s="164"/>
      <c r="Q3" s="164"/>
      <c r="R3" s="164"/>
      <c r="S3" s="164"/>
      <c r="T3" s="164"/>
      <c r="U3" s="164"/>
      <c r="V3" s="164"/>
      <c r="W3" s="164"/>
      <c r="X3" s="164"/>
      <c r="Y3" s="164"/>
    </row>
    <row r="4" spans="1:25" s="17" customFormat="1" ht="20.25" customHeight="1" x14ac:dyDescent="0.4">
      <c r="A4" s="200"/>
      <c r="B4" s="201"/>
      <c r="C4" s="198" t="s">
        <v>260</v>
      </c>
      <c r="D4" s="198"/>
      <c r="E4" s="200"/>
      <c r="F4" s="423" t="s">
        <v>261</v>
      </c>
      <c r="G4" s="423"/>
      <c r="H4" s="423"/>
      <c r="I4" s="423"/>
      <c r="J4" s="423"/>
      <c r="K4" s="423"/>
      <c r="L4" s="200"/>
      <c r="M4" s="200"/>
      <c r="N4" s="200"/>
      <c r="O4" s="200"/>
      <c r="P4" s="200"/>
      <c r="Q4" s="200"/>
      <c r="R4" s="200"/>
      <c r="S4" s="200"/>
      <c r="T4" s="200"/>
      <c r="U4" s="200"/>
      <c r="V4" s="200"/>
      <c r="W4" s="200"/>
      <c r="X4" s="200"/>
      <c r="Y4" s="200"/>
    </row>
    <row r="5" spans="1:25" s="17" customFormat="1" ht="20.25" customHeight="1" x14ac:dyDescent="0.4">
      <c r="A5" s="200"/>
      <c r="B5" s="202"/>
      <c r="C5" s="198" t="s">
        <v>262</v>
      </c>
      <c r="D5" s="198"/>
      <c r="E5" s="200"/>
      <c r="F5" s="423"/>
      <c r="G5" s="423"/>
      <c r="H5" s="423"/>
      <c r="I5" s="423"/>
      <c r="J5" s="423"/>
      <c r="K5" s="423"/>
      <c r="L5" s="200"/>
      <c r="M5" s="200"/>
      <c r="N5" s="200"/>
      <c r="O5" s="200"/>
      <c r="P5" s="200"/>
      <c r="Q5" s="200"/>
      <c r="R5" s="200"/>
      <c r="S5" s="200"/>
      <c r="T5" s="200"/>
      <c r="U5" s="200"/>
      <c r="V5" s="200"/>
      <c r="W5" s="200"/>
      <c r="X5" s="200"/>
      <c r="Y5" s="200"/>
    </row>
    <row r="6" spans="1:25" s="16" customFormat="1" ht="20.25" customHeight="1" x14ac:dyDescent="0.4">
      <c r="A6" s="164"/>
      <c r="B6" s="203" t="s">
        <v>235</v>
      </c>
      <c r="C6" s="198"/>
      <c r="D6" s="198"/>
      <c r="E6" s="146"/>
      <c r="F6" s="204"/>
      <c r="G6" s="164"/>
      <c r="H6" s="164"/>
      <c r="I6" s="164"/>
      <c r="J6" s="164"/>
      <c r="K6" s="164"/>
      <c r="L6" s="164"/>
      <c r="M6" s="164"/>
      <c r="N6" s="164"/>
      <c r="O6" s="164"/>
      <c r="P6" s="164"/>
      <c r="Q6" s="164"/>
      <c r="R6" s="164"/>
      <c r="S6" s="164"/>
      <c r="T6" s="164"/>
      <c r="U6" s="164"/>
      <c r="V6" s="164"/>
      <c r="W6" s="164"/>
      <c r="X6" s="164"/>
      <c r="Y6" s="164"/>
    </row>
    <row r="7" spans="1:25" s="16" customFormat="1" ht="20.25" customHeight="1" x14ac:dyDescent="0.4">
      <c r="A7" s="164"/>
      <c r="B7" s="199"/>
      <c r="C7" s="199"/>
      <c r="D7" s="198"/>
      <c r="E7" s="146"/>
      <c r="F7" s="204"/>
      <c r="G7" s="164"/>
      <c r="H7" s="164"/>
      <c r="I7" s="164"/>
      <c r="J7" s="164"/>
      <c r="K7" s="164"/>
      <c r="L7" s="164"/>
      <c r="M7" s="164"/>
      <c r="N7" s="164"/>
      <c r="O7" s="164"/>
      <c r="P7" s="164"/>
      <c r="Q7" s="164"/>
      <c r="R7" s="164"/>
      <c r="S7" s="164"/>
      <c r="T7" s="164"/>
      <c r="U7" s="164"/>
      <c r="V7" s="164"/>
      <c r="W7" s="164"/>
      <c r="X7" s="164"/>
      <c r="Y7" s="164"/>
    </row>
    <row r="8" spans="1:25" s="16" customFormat="1" ht="20.25" customHeight="1" x14ac:dyDescent="0.4">
      <c r="A8" s="164"/>
      <c r="B8" s="198" t="s">
        <v>115</v>
      </c>
      <c r="C8" s="199"/>
      <c r="D8" s="198"/>
      <c r="E8" s="146"/>
      <c r="F8" s="204"/>
      <c r="G8" s="164"/>
      <c r="H8" s="164"/>
      <c r="I8" s="164"/>
      <c r="J8" s="164"/>
      <c r="K8" s="164"/>
      <c r="L8" s="164"/>
      <c r="M8" s="164"/>
      <c r="N8" s="164"/>
      <c r="O8" s="164"/>
      <c r="P8" s="164"/>
      <c r="Q8" s="164"/>
      <c r="R8" s="164"/>
      <c r="S8" s="164"/>
      <c r="T8" s="164"/>
      <c r="U8" s="164"/>
      <c r="V8" s="164"/>
      <c r="W8" s="164"/>
      <c r="X8" s="164"/>
      <c r="Y8" s="164"/>
    </row>
    <row r="9" spans="1:25" s="16" customFormat="1" ht="20.25" customHeight="1" x14ac:dyDescent="0.4">
      <c r="A9" s="164"/>
      <c r="B9" s="199"/>
      <c r="C9" s="199"/>
      <c r="D9" s="198"/>
      <c r="E9" s="198"/>
      <c r="F9" s="198"/>
      <c r="G9" s="164"/>
      <c r="H9" s="164"/>
      <c r="I9" s="164"/>
      <c r="J9" s="164"/>
      <c r="K9" s="164"/>
      <c r="L9" s="164"/>
      <c r="M9" s="164"/>
      <c r="N9" s="164"/>
      <c r="O9" s="164"/>
      <c r="P9" s="164"/>
      <c r="Q9" s="164"/>
      <c r="R9" s="164"/>
      <c r="S9" s="164"/>
      <c r="T9" s="164"/>
      <c r="U9" s="164"/>
      <c r="V9" s="164"/>
      <c r="W9" s="164"/>
      <c r="X9" s="164"/>
      <c r="Y9" s="164"/>
    </row>
    <row r="10" spans="1:25" s="16" customFormat="1" ht="20.25" customHeight="1" x14ac:dyDescent="0.4">
      <c r="A10" s="164"/>
      <c r="B10" s="198" t="s">
        <v>116</v>
      </c>
      <c r="C10" s="199"/>
      <c r="D10" s="198"/>
      <c r="E10" s="198"/>
      <c r="F10" s="198"/>
      <c r="G10" s="164"/>
      <c r="H10" s="164"/>
      <c r="I10" s="164"/>
      <c r="J10" s="164"/>
      <c r="K10" s="164"/>
      <c r="L10" s="164"/>
      <c r="M10" s="164"/>
      <c r="N10" s="164"/>
      <c r="O10" s="164"/>
      <c r="P10" s="164"/>
      <c r="Q10" s="164"/>
      <c r="R10" s="164"/>
      <c r="S10" s="164"/>
      <c r="T10" s="164"/>
      <c r="U10" s="164"/>
      <c r="V10" s="164"/>
      <c r="W10" s="164"/>
      <c r="X10" s="164"/>
      <c r="Y10" s="164"/>
    </row>
    <row r="11" spans="1:25" s="16" customFormat="1" ht="20.25" customHeight="1" x14ac:dyDescent="0.4">
      <c r="A11" s="164"/>
      <c r="B11" s="198" t="s">
        <v>117</v>
      </c>
      <c r="C11" s="199"/>
      <c r="D11" s="198"/>
      <c r="E11" s="198"/>
      <c r="F11" s="198"/>
      <c r="G11" s="164"/>
      <c r="H11" s="164"/>
      <c r="I11" s="164"/>
      <c r="J11" s="164"/>
      <c r="K11" s="164"/>
      <c r="L11" s="164"/>
      <c r="M11" s="164"/>
      <c r="N11" s="164"/>
      <c r="O11" s="164"/>
      <c r="P11" s="164"/>
      <c r="Q11" s="164"/>
      <c r="R11" s="164"/>
      <c r="S11" s="164"/>
      <c r="T11" s="164"/>
      <c r="U11" s="164"/>
      <c r="V11" s="164"/>
      <c r="W11" s="164"/>
      <c r="X11" s="164"/>
      <c r="Y11" s="164"/>
    </row>
    <row r="12" spans="1:25" s="16" customFormat="1" ht="20.25" customHeight="1" x14ac:dyDescent="0.4">
      <c r="A12" s="164"/>
      <c r="B12" s="198" t="s">
        <v>118</v>
      </c>
      <c r="C12" s="199"/>
      <c r="D12" s="198"/>
      <c r="E12" s="164"/>
      <c r="F12" s="164"/>
      <c r="G12" s="164"/>
      <c r="H12" s="164"/>
      <c r="I12" s="164"/>
      <c r="J12" s="164"/>
      <c r="K12" s="164"/>
      <c r="L12" s="164"/>
      <c r="M12" s="164"/>
      <c r="N12" s="164"/>
      <c r="O12" s="164"/>
      <c r="P12" s="164"/>
      <c r="Q12" s="164"/>
      <c r="R12" s="164"/>
      <c r="S12" s="164"/>
      <c r="T12" s="164"/>
      <c r="U12" s="164"/>
      <c r="V12" s="164"/>
      <c r="W12" s="164"/>
      <c r="X12" s="164"/>
      <c r="Y12" s="164"/>
    </row>
    <row r="13" spans="1:25" s="16" customFormat="1" ht="20.25" customHeight="1" x14ac:dyDescent="0.4">
      <c r="A13" s="164"/>
      <c r="B13" s="198"/>
      <c r="C13" s="199"/>
      <c r="D13" s="198"/>
      <c r="E13" s="164"/>
      <c r="F13" s="164"/>
      <c r="G13" s="164"/>
      <c r="H13" s="164"/>
      <c r="I13" s="164"/>
      <c r="J13" s="164"/>
      <c r="K13" s="164"/>
      <c r="L13" s="164"/>
      <c r="M13" s="164"/>
      <c r="N13" s="164"/>
      <c r="O13" s="164"/>
      <c r="P13" s="164"/>
      <c r="Q13" s="164"/>
      <c r="R13" s="164"/>
      <c r="S13" s="164"/>
      <c r="T13" s="164"/>
      <c r="U13" s="164"/>
      <c r="V13" s="164"/>
      <c r="W13" s="164"/>
      <c r="X13" s="164"/>
      <c r="Y13" s="164"/>
    </row>
    <row r="14" spans="1:25" s="16" customFormat="1" ht="20.25" customHeight="1" x14ac:dyDescent="0.4">
      <c r="A14" s="164"/>
      <c r="B14" s="198" t="s">
        <v>215</v>
      </c>
      <c r="C14" s="199"/>
      <c r="D14" s="198"/>
      <c r="E14" s="164"/>
      <c r="F14" s="164"/>
      <c r="G14" s="164"/>
      <c r="H14" s="164"/>
      <c r="I14" s="164"/>
      <c r="J14" s="164"/>
      <c r="K14" s="164"/>
      <c r="L14" s="164"/>
      <c r="M14" s="164"/>
      <c r="N14" s="164"/>
      <c r="O14" s="164"/>
      <c r="P14" s="164"/>
      <c r="Q14" s="164"/>
      <c r="R14" s="164"/>
      <c r="S14" s="164"/>
      <c r="T14" s="164"/>
      <c r="U14" s="164"/>
      <c r="V14" s="164"/>
      <c r="W14" s="164"/>
      <c r="X14" s="164"/>
      <c r="Y14" s="164"/>
    </row>
    <row r="15" spans="1:25" s="16" customFormat="1" ht="20.25" customHeight="1" x14ac:dyDescent="0.4">
      <c r="A15" s="164"/>
      <c r="B15" s="198"/>
      <c r="C15" s="199"/>
      <c r="D15" s="198"/>
      <c r="E15" s="164"/>
      <c r="F15" s="164"/>
      <c r="G15" s="164"/>
      <c r="H15" s="164"/>
      <c r="I15" s="164"/>
      <c r="J15" s="164"/>
      <c r="K15" s="164"/>
      <c r="L15" s="164"/>
      <c r="M15" s="164"/>
      <c r="N15" s="164"/>
      <c r="O15" s="164"/>
      <c r="P15" s="164"/>
      <c r="Q15" s="164"/>
      <c r="R15" s="164"/>
      <c r="S15" s="164"/>
      <c r="T15" s="164"/>
      <c r="U15" s="164"/>
      <c r="V15" s="164"/>
      <c r="W15" s="164"/>
      <c r="X15" s="164"/>
      <c r="Y15" s="164"/>
    </row>
    <row r="16" spans="1:25" s="16" customFormat="1" ht="20.25" customHeight="1" x14ac:dyDescent="0.4">
      <c r="A16" s="164"/>
      <c r="B16" s="198" t="s">
        <v>224</v>
      </c>
      <c r="C16" s="199"/>
      <c r="D16" s="198"/>
      <c r="E16" s="164"/>
      <c r="F16" s="164"/>
      <c r="G16" s="164"/>
      <c r="H16" s="164"/>
      <c r="I16" s="164"/>
      <c r="J16" s="164"/>
      <c r="K16" s="164"/>
      <c r="L16" s="164"/>
      <c r="M16" s="164"/>
      <c r="N16" s="164"/>
      <c r="O16" s="164"/>
      <c r="P16" s="164"/>
      <c r="Q16" s="164"/>
      <c r="R16" s="164"/>
      <c r="S16" s="164"/>
      <c r="T16" s="164"/>
      <c r="U16" s="164"/>
      <c r="V16" s="164"/>
      <c r="W16" s="164"/>
      <c r="X16" s="164"/>
      <c r="Y16" s="164"/>
    </row>
    <row r="17" spans="1:25" s="16" customFormat="1" ht="20.25" customHeight="1" x14ac:dyDescent="0.4">
      <c r="A17" s="164"/>
      <c r="B17" s="198" t="s">
        <v>216</v>
      </c>
      <c r="C17" s="199"/>
      <c r="D17" s="198"/>
      <c r="E17" s="164"/>
      <c r="F17" s="164"/>
      <c r="G17" s="164"/>
      <c r="H17" s="164"/>
      <c r="I17" s="164"/>
      <c r="J17" s="164"/>
      <c r="K17" s="164"/>
      <c r="L17" s="164"/>
      <c r="M17" s="164"/>
      <c r="N17" s="164"/>
      <c r="O17" s="164"/>
      <c r="P17" s="164"/>
      <c r="Q17" s="164"/>
      <c r="R17" s="164"/>
      <c r="S17" s="164"/>
      <c r="T17" s="164"/>
      <c r="U17" s="164"/>
      <c r="V17" s="164"/>
      <c r="W17" s="164"/>
      <c r="X17" s="164"/>
      <c r="Y17" s="164"/>
    </row>
    <row r="18" spans="1:25" s="16" customFormat="1" ht="20.25" customHeight="1" x14ac:dyDescent="0.4">
      <c r="A18" s="164"/>
      <c r="B18" s="199"/>
      <c r="C18" s="199"/>
      <c r="D18" s="198"/>
      <c r="E18" s="164"/>
      <c r="F18" s="164"/>
      <c r="G18" s="164"/>
      <c r="H18" s="164"/>
      <c r="I18" s="164"/>
      <c r="J18" s="164"/>
      <c r="K18" s="164"/>
      <c r="L18" s="164"/>
      <c r="M18" s="164"/>
      <c r="N18" s="164"/>
      <c r="O18" s="164"/>
      <c r="P18" s="164"/>
      <c r="Q18" s="164"/>
      <c r="R18" s="164"/>
      <c r="S18" s="164"/>
      <c r="T18" s="164"/>
      <c r="U18" s="164"/>
      <c r="V18" s="164"/>
      <c r="W18" s="164"/>
      <c r="X18" s="164"/>
      <c r="Y18" s="164"/>
    </row>
    <row r="19" spans="1:25" s="16" customFormat="1" ht="20.25" customHeight="1" x14ac:dyDescent="0.4">
      <c r="A19" s="164"/>
      <c r="B19" s="198" t="s">
        <v>274</v>
      </c>
      <c r="C19" s="199"/>
      <c r="D19" s="198"/>
      <c r="E19" s="164"/>
      <c r="F19" s="164"/>
      <c r="G19" s="164"/>
      <c r="H19" s="164"/>
      <c r="I19" s="164"/>
      <c r="J19" s="164"/>
      <c r="K19" s="164"/>
      <c r="L19" s="164"/>
      <c r="M19" s="164"/>
      <c r="N19" s="164"/>
      <c r="O19" s="164"/>
      <c r="P19" s="164"/>
      <c r="Q19" s="164"/>
      <c r="R19" s="164"/>
      <c r="S19" s="164"/>
      <c r="T19" s="164"/>
      <c r="U19" s="164"/>
      <c r="V19" s="164"/>
      <c r="W19" s="164"/>
      <c r="X19" s="164"/>
      <c r="Y19" s="164"/>
    </row>
    <row r="20" spans="1:25" s="16" customFormat="1" ht="20.25" customHeight="1" x14ac:dyDescent="0.4">
      <c r="A20" s="164"/>
      <c r="B20" s="199"/>
      <c r="C20" s="199"/>
      <c r="D20" s="198"/>
      <c r="E20" s="164"/>
      <c r="F20" s="164"/>
      <c r="G20" s="164"/>
      <c r="H20" s="164"/>
      <c r="I20" s="164"/>
      <c r="J20" s="164"/>
      <c r="K20" s="164"/>
      <c r="L20" s="164"/>
      <c r="M20" s="164"/>
      <c r="N20" s="164"/>
      <c r="O20" s="164"/>
      <c r="P20" s="164"/>
      <c r="Q20" s="164"/>
      <c r="R20" s="164"/>
      <c r="S20" s="164"/>
      <c r="T20" s="164"/>
      <c r="U20" s="164"/>
      <c r="V20" s="164"/>
      <c r="W20" s="164"/>
      <c r="X20" s="164"/>
      <c r="Y20" s="164"/>
    </row>
    <row r="21" spans="1:25" s="16" customFormat="1" ht="20.25" customHeight="1" x14ac:dyDescent="0.4">
      <c r="A21" s="164"/>
      <c r="B21" s="198" t="s">
        <v>275</v>
      </c>
      <c r="C21" s="199"/>
      <c r="D21" s="198"/>
      <c r="E21" s="164"/>
      <c r="F21" s="164"/>
      <c r="G21" s="164"/>
      <c r="H21" s="164"/>
      <c r="I21" s="164"/>
      <c r="J21" s="164"/>
      <c r="K21" s="164"/>
      <c r="L21" s="164"/>
      <c r="M21" s="164"/>
      <c r="N21" s="164"/>
      <c r="O21" s="164"/>
      <c r="P21" s="164"/>
      <c r="Q21" s="164"/>
      <c r="R21" s="164"/>
      <c r="S21" s="164"/>
      <c r="T21" s="164"/>
      <c r="U21" s="164"/>
      <c r="V21" s="164"/>
      <c r="W21" s="164"/>
      <c r="X21" s="164"/>
      <c r="Y21" s="164"/>
    </row>
    <row r="22" spans="1:25" s="16" customFormat="1" ht="20.25" customHeight="1" x14ac:dyDescent="0.4">
      <c r="A22" s="164"/>
      <c r="B22" s="198" t="s">
        <v>217</v>
      </c>
      <c r="C22" s="199"/>
      <c r="D22" s="198"/>
      <c r="E22" s="164"/>
      <c r="F22" s="164"/>
      <c r="G22" s="164"/>
      <c r="H22" s="164"/>
      <c r="I22" s="164"/>
      <c r="J22" s="164"/>
      <c r="K22" s="164"/>
      <c r="L22" s="164"/>
      <c r="M22" s="164"/>
      <c r="N22" s="164"/>
      <c r="O22" s="164"/>
      <c r="P22" s="164"/>
      <c r="Q22" s="164"/>
      <c r="R22" s="164"/>
      <c r="S22" s="164"/>
      <c r="T22" s="164"/>
      <c r="U22" s="164"/>
      <c r="V22" s="164"/>
      <c r="W22" s="164"/>
      <c r="X22" s="164"/>
      <c r="Y22" s="164"/>
    </row>
    <row r="23" spans="1:25" s="16" customFormat="1" ht="20.25" customHeight="1" x14ac:dyDescent="0.4">
      <c r="A23" s="164"/>
      <c r="B23" s="199"/>
      <c r="C23" s="199"/>
      <c r="D23" s="198"/>
      <c r="E23" s="164"/>
      <c r="F23" s="164"/>
      <c r="G23" s="164"/>
      <c r="H23" s="164"/>
      <c r="I23" s="164"/>
      <c r="J23" s="164"/>
      <c r="K23" s="164"/>
      <c r="L23" s="164"/>
      <c r="M23" s="164"/>
      <c r="N23" s="164"/>
      <c r="O23" s="164"/>
      <c r="P23" s="164"/>
      <c r="Q23" s="164"/>
      <c r="R23" s="164"/>
      <c r="S23" s="164"/>
      <c r="T23" s="164"/>
      <c r="U23" s="164"/>
      <c r="V23" s="164"/>
      <c r="W23" s="164"/>
      <c r="X23" s="164"/>
      <c r="Y23" s="164"/>
    </row>
    <row r="24" spans="1:25" s="16" customFormat="1" ht="20.25" customHeight="1" x14ac:dyDescent="0.4">
      <c r="A24" s="164"/>
      <c r="B24" s="198" t="s">
        <v>286</v>
      </c>
      <c r="C24" s="199"/>
      <c r="D24" s="198"/>
      <c r="E24" s="164"/>
      <c r="F24" s="164"/>
      <c r="G24" s="164"/>
      <c r="H24" s="164"/>
      <c r="I24" s="164"/>
      <c r="J24" s="164"/>
      <c r="K24" s="164"/>
      <c r="L24" s="164"/>
      <c r="M24" s="164"/>
      <c r="N24" s="164"/>
      <c r="O24" s="164"/>
      <c r="P24" s="164"/>
      <c r="Q24" s="164"/>
      <c r="R24" s="164"/>
      <c r="S24" s="164"/>
      <c r="T24" s="164"/>
      <c r="U24" s="164"/>
      <c r="V24" s="164"/>
      <c r="W24" s="164"/>
      <c r="X24" s="164"/>
      <c r="Y24" s="164"/>
    </row>
    <row r="25" spans="1:25" s="16" customFormat="1" ht="20.25" customHeight="1" x14ac:dyDescent="0.4">
      <c r="A25" s="164"/>
      <c r="B25" s="199"/>
      <c r="C25" s="199"/>
      <c r="D25" s="198"/>
      <c r="E25" s="164"/>
      <c r="F25" s="164"/>
      <c r="G25" s="164"/>
      <c r="H25" s="164"/>
      <c r="I25" s="164"/>
      <c r="J25" s="164"/>
      <c r="K25" s="164"/>
      <c r="L25" s="164"/>
      <c r="M25" s="164"/>
      <c r="N25" s="164"/>
      <c r="O25" s="164"/>
      <c r="P25" s="164"/>
      <c r="Q25" s="164"/>
      <c r="R25" s="164"/>
      <c r="S25" s="164"/>
      <c r="T25" s="164"/>
      <c r="U25" s="164"/>
      <c r="V25" s="164"/>
      <c r="W25" s="164"/>
      <c r="X25" s="164"/>
      <c r="Y25" s="164"/>
    </row>
    <row r="26" spans="1:25" s="16" customFormat="1" ht="20.25" customHeight="1" x14ac:dyDescent="0.4">
      <c r="A26" s="164"/>
      <c r="B26" s="198" t="s">
        <v>287</v>
      </c>
      <c r="C26" s="199"/>
      <c r="D26" s="198"/>
      <c r="E26" s="164"/>
      <c r="F26" s="164"/>
      <c r="G26" s="164"/>
      <c r="H26" s="164"/>
      <c r="I26" s="164"/>
      <c r="J26" s="164"/>
      <c r="K26" s="164"/>
      <c r="L26" s="164"/>
      <c r="M26" s="164"/>
      <c r="N26" s="164"/>
      <c r="O26" s="164"/>
      <c r="P26" s="164"/>
      <c r="Q26" s="164"/>
      <c r="R26" s="164"/>
      <c r="S26" s="164"/>
      <c r="T26" s="164"/>
      <c r="U26" s="164"/>
      <c r="V26" s="164"/>
      <c r="W26" s="164"/>
      <c r="X26" s="164"/>
      <c r="Y26" s="164"/>
    </row>
    <row r="27" spans="1:25" s="16" customFormat="1" ht="20.25" customHeight="1" x14ac:dyDescent="0.4">
      <c r="A27" s="164"/>
      <c r="B27" s="198" t="s">
        <v>288</v>
      </c>
      <c r="C27" s="199"/>
      <c r="D27" s="198"/>
      <c r="E27" s="164"/>
      <c r="F27" s="164"/>
      <c r="G27" s="164"/>
      <c r="H27" s="164"/>
      <c r="I27" s="164"/>
      <c r="J27" s="164"/>
      <c r="K27" s="164"/>
      <c r="L27" s="164"/>
      <c r="M27" s="164"/>
      <c r="N27" s="164"/>
      <c r="O27" s="164"/>
      <c r="P27" s="164"/>
      <c r="Q27" s="164"/>
      <c r="R27" s="164"/>
      <c r="S27" s="164"/>
      <c r="T27" s="164"/>
      <c r="U27" s="164"/>
      <c r="V27" s="164"/>
      <c r="W27" s="164"/>
      <c r="X27" s="164"/>
      <c r="Y27" s="164"/>
    </row>
    <row r="28" spans="1:25" s="16" customFormat="1" ht="20.25" customHeight="1" x14ac:dyDescent="0.4">
      <c r="A28" s="164"/>
      <c r="B28" s="198"/>
      <c r="C28" s="199"/>
      <c r="D28" s="198"/>
      <c r="E28" s="164"/>
      <c r="F28" s="164"/>
      <c r="G28" s="164"/>
      <c r="H28" s="164"/>
      <c r="I28" s="164"/>
      <c r="J28" s="164"/>
      <c r="K28" s="164"/>
      <c r="L28" s="164"/>
      <c r="M28" s="164"/>
      <c r="N28" s="164"/>
      <c r="O28" s="164"/>
      <c r="P28" s="164"/>
      <c r="Q28" s="164"/>
      <c r="R28" s="164"/>
      <c r="S28" s="164"/>
      <c r="T28" s="164"/>
      <c r="U28" s="164"/>
      <c r="V28" s="164"/>
      <c r="W28" s="164"/>
      <c r="X28" s="164"/>
      <c r="Y28" s="164"/>
    </row>
    <row r="29" spans="1:25" s="16" customFormat="1" ht="17.25" customHeight="1" x14ac:dyDescent="0.4">
      <c r="A29" s="164"/>
      <c r="B29" s="198" t="s">
        <v>276</v>
      </c>
      <c r="C29" s="198"/>
      <c r="D29" s="198"/>
      <c r="E29" s="164"/>
      <c r="F29" s="164"/>
      <c r="G29" s="164"/>
      <c r="H29" s="164"/>
      <c r="I29" s="164"/>
      <c r="J29" s="164"/>
      <c r="K29" s="164"/>
      <c r="L29" s="164"/>
      <c r="M29" s="164"/>
      <c r="N29" s="164"/>
      <c r="O29" s="164"/>
      <c r="P29" s="164"/>
      <c r="Q29" s="164"/>
      <c r="R29" s="164"/>
      <c r="S29" s="164"/>
      <c r="T29" s="164"/>
      <c r="U29" s="164"/>
      <c r="V29" s="164"/>
      <c r="W29" s="164"/>
      <c r="X29" s="164"/>
      <c r="Y29" s="164"/>
    </row>
    <row r="30" spans="1:25" s="16" customFormat="1" ht="17.25" customHeight="1" x14ac:dyDescent="0.4">
      <c r="A30" s="164"/>
      <c r="B30" s="198" t="s">
        <v>232</v>
      </c>
      <c r="C30" s="198"/>
      <c r="D30" s="198"/>
      <c r="E30" s="164"/>
      <c r="F30" s="164"/>
      <c r="G30" s="164"/>
      <c r="H30" s="164"/>
      <c r="I30" s="164"/>
      <c r="J30" s="164"/>
      <c r="K30" s="164"/>
      <c r="L30" s="164"/>
      <c r="M30" s="164"/>
      <c r="N30" s="164"/>
      <c r="O30" s="164"/>
      <c r="P30" s="164"/>
      <c r="Q30" s="164"/>
      <c r="R30" s="164"/>
      <c r="S30" s="164"/>
      <c r="T30" s="164"/>
      <c r="U30" s="164"/>
      <c r="V30" s="164"/>
      <c r="W30" s="164"/>
      <c r="X30" s="164"/>
      <c r="Y30" s="164"/>
    </row>
    <row r="31" spans="1:25" s="16" customFormat="1" ht="17.25" customHeight="1" x14ac:dyDescent="0.4">
      <c r="A31" s="164"/>
      <c r="B31" s="198"/>
      <c r="C31" s="198"/>
      <c r="D31" s="198"/>
      <c r="E31" s="164"/>
      <c r="F31" s="164"/>
      <c r="G31" s="164"/>
      <c r="H31" s="164"/>
      <c r="I31" s="164"/>
      <c r="J31" s="164"/>
      <c r="K31" s="164"/>
      <c r="L31" s="164"/>
      <c r="M31" s="164"/>
      <c r="N31" s="164"/>
      <c r="O31" s="164"/>
      <c r="P31" s="164"/>
      <c r="Q31" s="164"/>
      <c r="R31" s="164"/>
      <c r="S31" s="164"/>
      <c r="T31" s="164"/>
      <c r="U31" s="164"/>
      <c r="V31" s="164"/>
      <c r="W31" s="164"/>
      <c r="X31" s="164"/>
      <c r="Y31" s="164"/>
    </row>
    <row r="32" spans="1:25" s="16" customFormat="1" ht="17.25" customHeight="1" x14ac:dyDescent="0.4">
      <c r="A32" s="164"/>
      <c r="B32" s="198"/>
      <c r="C32" s="205" t="s">
        <v>20</v>
      </c>
      <c r="D32" s="205" t="s">
        <v>3</v>
      </c>
      <c r="E32" s="164"/>
      <c r="F32" s="164"/>
      <c r="G32" s="164"/>
      <c r="H32" s="164"/>
      <c r="I32" s="164"/>
      <c r="J32" s="164"/>
      <c r="K32" s="164"/>
      <c r="L32" s="164"/>
      <c r="M32" s="164"/>
      <c r="N32" s="164"/>
      <c r="O32" s="164"/>
      <c r="P32" s="164"/>
      <c r="Q32" s="164"/>
      <c r="R32" s="164"/>
      <c r="S32" s="164"/>
      <c r="T32" s="164"/>
      <c r="U32" s="164"/>
      <c r="V32" s="164"/>
      <c r="W32" s="164"/>
      <c r="X32" s="164"/>
      <c r="Y32" s="164"/>
    </row>
    <row r="33" spans="1:25" s="16" customFormat="1" ht="17.25" customHeight="1" x14ac:dyDescent="0.4">
      <c r="A33" s="164"/>
      <c r="B33" s="198"/>
      <c r="C33" s="205">
        <v>1</v>
      </c>
      <c r="D33" s="206" t="s">
        <v>88</v>
      </c>
      <c r="E33" s="164"/>
      <c r="F33" s="164"/>
      <c r="G33" s="164"/>
      <c r="H33" s="164"/>
      <c r="I33" s="164"/>
      <c r="J33" s="164"/>
      <c r="K33" s="164"/>
      <c r="L33" s="164"/>
      <c r="M33" s="164"/>
      <c r="N33" s="164"/>
      <c r="O33" s="164"/>
      <c r="P33" s="164"/>
      <c r="Q33" s="164"/>
      <c r="R33" s="164"/>
      <c r="S33" s="164"/>
      <c r="T33" s="164"/>
      <c r="U33" s="164"/>
      <c r="V33" s="164"/>
      <c r="W33" s="164"/>
      <c r="X33" s="164"/>
      <c r="Y33" s="164"/>
    </row>
    <row r="34" spans="1:25" s="16" customFormat="1" ht="17.25" customHeight="1" x14ac:dyDescent="0.4">
      <c r="A34" s="164"/>
      <c r="B34" s="198"/>
      <c r="C34" s="205">
        <v>2</v>
      </c>
      <c r="D34" s="206" t="s">
        <v>133</v>
      </c>
      <c r="E34" s="164"/>
      <c r="F34" s="164"/>
      <c r="G34" s="164"/>
      <c r="H34" s="164"/>
      <c r="I34" s="164"/>
      <c r="J34" s="164"/>
      <c r="K34" s="164"/>
      <c r="L34" s="164"/>
      <c r="M34" s="164"/>
      <c r="N34" s="164"/>
      <c r="O34" s="164"/>
      <c r="P34" s="164"/>
      <c r="Q34" s="164"/>
      <c r="R34" s="164"/>
      <c r="S34" s="164"/>
      <c r="T34" s="164"/>
      <c r="U34" s="164"/>
      <c r="V34" s="164"/>
      <c r="W34" s="164"/>
      <c r="X34" s="164"/>
      <c r="Y34" s="164"/>
    </row>
    <row r="35" spans="1:25" s="16" customFormat="1" ht="17.25" customHeight="1" x14ac:dyDescent="0.4">
      <c r="A35" s="164"/>
      <c r="B35" s="198"/>
      <c r="C35" s="205">
        <v>3</v>
      </c>
      <c r="D35" s="206" t="s">
        <v>134</v>
      </c>
      <c r="E35" s="164"/>
      <c r="F35" s="164"/>
      <c r="G35" s="164"/>
      <c r="H35" s="164"/>
      <c r="I35" s="164"/>
      <c r="J35" s="164"/>
      <c r="K35" s="164"/>
      <c r="L35" s="164"/>
      <c r="M35" s="164"/>
      <c r="N35" s="164"/>
      <c r="O35" s="164"/>
      <c r="P35" s="164"/>
      <c r="Q35" s="164"/>
      <c r="R35" s="164"/>
      <c r="S35" s="164"/>
      <c r="T35" s="164"/>
      <c r="U35" s="164"/>
      <c r="V35" s="164"/>
      <c r="W35" s="164"/>
      <c r="X35" s="164"/>
      <c r="Y35" s="164"/>
    </row>
    <row r="36" spans="1:25" s="16" customFormat="1" ht="17.25" customHeight="1" x14ac:dyDescent="0.4">
      <c r="A36" s="164"/>
      <c r="B36" s="198"/>
      <c r="C36" s="205">
        <v>4</v>
      </c>
      <c r="D36" s="206" t="s">
        <v>135</v>
      </c>
      <c r="E36" s="164"/>
      <c r="F36" s="164"/>
      <c r="G36" s="164"/>
      <c r="H36" s="164"/>
      <c r="I36" s="164"/>
      <c r="J36" s="164"/>
      <c r="K36" s="164"/>
      <c r="L36" s="164"/>
      <c r="M36" s="164"/>
      <c r="N36" s="164"/>
      <c r="O36" s="164"/>
      <c r="P36" s="164"/>
      <c r="Q36" s="164"/>
      <c r="R36" s="164"/>
      <c r="S36" s="164"/>
      <c r="T36" s="164"/>
      <c r="U36" s="164"/>
      <c r="V36" s="164"/>
      <c r="W36" s="164"/>
      <c r="X36" s="164"/>
      <c r="Y36" s="164"/>
    </row>
    <row r="37" spans="1:25" s="16" customFormat="1" ht="17.25" customHeight="1" x14ac:dyDescent="0.4">
      <c r="A37" s="164"/>
      <c r="B37" s="198"/>
      <c r="C37" s="205">
        <v>5</v>
      </c>
      <c r="D37" s="206" t="s">
        <v>136</v>
      </c>
      <c r="E37" s="164"/>
      <c r="F37" s="164"/>
      <c r="G37" s="164"/>
      <c r="H37" s="164"/>
      <c r="I37" s="164"/>
      <c r="J37" s="164"/>
      <c r="K37" s="164"/>
      <c r="L37" s="164"/>
      <c r="M37" s="164"/>
      <c r="N37" s="164"/>
      <c r="O37" s="164"/>
      <c r="P37" s="164"/>
      <c r="Q37" s="164"/>
      <c r="R37" s="164"/>
      <c r="S37" s="164"/>
      <c r="T37" s="164"/>
      <c r="U37" s="164"/>
      <c r="V37" s="164"/>
      <c r="W37" s="164"/>
      <c r="X37" s="164"/>
      <c r="Y37" s="164"/>
    </row>
    <row r="38" spans="1:25" s="16" customFormat="1" ht="17.25" customHeight="1" x14ac:dyDescent="0.4">
      <c r="A38" s="164"/>
      <c r="B38" s="198"/>
      <c r="C38" s="205">
        <v>6</v>
      </c>
      <c r="D38" s="206" t="s">
        <v>248</v>
      </c>
      <c r="E38" s="164"/>
      <c r="F38" s="164"/>
      <c r="G38" s="164"/>
      <c r="H38" s="164"/>
      <c r="I38" s="164"/>
      <c r="J38" s="164"/>
      <c r="K38" s="164"/>
      <c r="L38" s="164"/>
      <c r="M38" s="164"/>
      <c r="N38" s="164"/>
      <c r="O38" s="164"/>
      <c r="P38" s="164"/>
      <c r="Q38" s="164"/>
      <c r="R38" s="164"/>
      <c r="S38" s="164"/>
      <c r="T38" s="164"/>
      <c r="U38" s="164"/>
      <c r="V38" s="164"/>
      <c r="W38" s="164"/>
      <c r="X38" s="164"/>
      <c r="Y38" s="164"/>
    </row>
    <row r="39" spans="1:25" s="16" customFormat="1" ht="17.25" customHeight="1" x14ac:dyDescent="0.4">
      <c r="A39" s="164"/>
      <c r="B39" s="198"/>
      <c r="C39" s="146"/>
      <c r="D39" s="204"/>
      <c r="E39" s="164"/>
      <c r="F39" s="164"/>
      <c r="G39" s="164"/>
      <c r="H39" s="164"/>
      <c r="I39" s="164"/>
      <c r="J39" s="164"/>
      <c r="K39" s="164"/>
      <c r="L39" s="164"/>
      <c r="M39" s="164"/>
      <c r="N39" s="164"/>
      <c r="O39" s="164"/>
      <c r="P39" s="164"/>
      <c r="Q39" s="164"/>
      <c r="R39" s="164"/>
      <c r="S39" s="164"/>
      <c r="T39" s="164"/>
      <c r="U39" s="164"/>
      <c r="V39" s="164"/>
      <c r="W39" s="164"/>
      <c r="X39" s="164"/>
      <c r="Y39" s="164"/>
    </row>
    <row r="40" spans="1:25" s="16" customFormat="1" ht="17.25" customHeight="1" x14ac:dyDescent="0.4">
      <c r="A40" s="164"/>
      <c r="B40" s="198" t="s">
        <v>277</v>
      </c>
      <c r="C40" s="198"/>
      <c r="D40" s="198"/>
      <c r="E40" s="200"/>
      <c r="F40" s="200"/>
      <c r="G40" s="164"/>
      <c r="H40" s="164"/>
      <c r="I40" s="164"/>
      <c r="J40" s="164"/>
      <c r="K40" s="164"/>
      <c r="L40" s="164"/>
      <c r="M40" s="164"/>
      <c r="N40" s="164"/>
      <c r="O40" s="164"/>
      <c r="P40" s="164"/>
      <c r="Q40" s="164"/>
      <c r="R40" s="164"/>
      <c r="S40" s="164"/>
      <c r="T40" s="164"/>
      <c r="U40" s="164"/>
      <c r="V40" s="164"/>
      <c r="W40" s="164"/>
      <c r="X40" s="164"/>
      <c r="Y40" s="164"/>
    </row>
    <row r="41" spans="1:25" s="16" customFormat="1" ht="17.25" customHeight="1" x14ac:dyDescent="0.4">
      <c r="A41" s="164"/>
      <c r="B41" s="198" t="s">
        <v>119</v>
      </c>
      <c r="C41" s="198"/>
      <c r="D41" s="198"/>
      <c r="E41" s="200"/>
      <c r="F41" s="200"/>
      <c r="G41" s="164"/>
      <c r="H41" s="164"/>
      <c r="I41" s="164"/>
      <c r="J41" s="164"/>
      <c r="K41" s="164"/>
      <c r="L41" s="164"/>
      <c r="M41" s="164"/>
      <c r="N41" s="164"/>
      <c r="O41" s="164"/>
      <c r="P41" s="164"/>
      <c r="Q41" s="164"/>
      <c r="R41" s="164"/>
      <c r="S41" s="164"/>
      <c r="T41" s="164"/>
      <c r="U41" s="164"/>
      <c r="V41" s="164"/>
      <c r="W41" s="164"/>
      <c r="X41" s="164"/>
      <c r="Y41" s="164"/>
    </row>
    <row r="42" spans="1:25" s="16" customFormat="1" ht="17.25" customHeight="1" x14ac:dyDescent="0.4">
      <c r="A42" s="164"/>
      <c r="B42" s="198"/>
      <c r="C42" s="198"/>
      <c r="D42" s="198"/>
      <c r="E42" s="200"/>
      <c r="F42" s="200"/>
      <c r="G42" s="164"/>
      <c r="H42" s="164"/>
      <c r="I42" s="164"/>
      <c r="J42" s="164"/>
      <c r="K42" s="164"/>
      <c r="L42" s="164"/>
      <c r="M42" s="164"/>
      <c r="N42" s="164"/>
      <c r="O42" s="164"/>
      <c r="P42" s="164"/>
      <c r="Q42" s="164"/>
      <c r="R42" s="164"/>
      <c r="S42" s="164"/>
      <c r="T42" s="164"/>
      <c r="U42" s="164"/>
      <c r="V42" s="164"/>
      <c r="W42" s="164"/>
      <c r="X42" s="164"/>
      <c r="Y42" s="164"/>
    </row>
    <row r="43" spans="1:25" s="16" customFormat="1" ht="17.25" customHeight="1" x14ac:dyDescent="0.4">
      <c r="A43" s="164"/>
      <c r="B43" s="198"/>
      <c r="C43" s="205" t="s">
        <v>4</v>
      </c>
      <c r="D43" s="205" t="s">
        <v>5</v>
      </c>
      <c r="E43" s="200"/>
      <c r="F43" s="200"/>
      <c r="G43" s="164"/>
      <c r="H43" s="164"/>
      <c r="I43" s="164"/>
      <c r="J43" s="164"/>
      <c r="K43" s="164"/>
      <c r="L43" s="164"/>
      <c r="M43" s="164"/>
      <c r="N43" s="164"/>
      <c r="O43" s="164"/>
      <c r="P43" s="164"/>
      <c r="Q43" s="164"/>
      <c r="R43" s="164"/>
      <c r="S43" s="164"/>
      <c r="T43" s="164"/>
      <c r="U43" s="164"/>
      <c r="V43" s="164"/>
      <c r="W43" s="164"/>
      <c r="X43" s="164"/>
      <c r="Y43" s="164"/>
    </row>
    <row r="44" spans="1:25" s="16" customFormat="1" ht="17.25" customHeight="1" x14ac:dyDescent="0.4">
      <c r="A44" s="164"/>
      <c r="B44" s="198"/>
      <c r="C44" s="205" t="s">
        <v>6</v>
      </c>
      <c r="D44" s="206" t="s">
        <v>120</v>
      </c>
      <c r="E44" s="200"/>
      <c r="F44" s="200"/>
      <c r="G44" s="164"/>
      <c r="H44" s="164"/>
      <c r="I44" s="164"/>
      <c r="J44" s="164"/>
      <c r="K44" s="164"/>
      <c r="L44" s="164"/>
      <c r="M44" s="164"/>
      <c r="N44" s="164"/>
      <c r="O44" s="164"/>
      <c r="P44" s="164"/>
      <c r="Q44" s="164"/>
      <c r="R44" s="164"/>
      <c r="S44" s="164"/>
      <c r="T44" s="164"/>
      <c r="U44" s="164"/>
      <c r="V44" s="164"/>
      <c r="W44" s="164"/>
      <c r="X44" s="164"/>
      <c r="Y44" s="164"/>
    </row>
    <row r="45" spans="1:25" s="16" customFormat="1" ht="17.25" customHeight="1" x14ac:dyDescent="0.4">
      <c r="A45" s="164"/>
      <c r="B45" s="198"/>
      <c r="C45" s="205" t="s">
        <v>7</v>
      </c>
      <c r="D45" s="206" t="s">
        <v>121</v>
      </c>
      <c r="E45" s="200"/>
      <c r="F45" s="200"/>
      <c r="G45" s="164"/>
      <c r="H45" s="164"/>
      <c r="I45" s="164"/>
      <c r="J45" s="164"/>
      <c r="K45" s="164"/>
      <c r="L45" s="164"/>
      <c r="M45" s="164"/>
      <c r="N45" s="164"/>
      <c r="O45" s="164"/>
      <c r="P45" s="164"/>
      <c r="Q45" s="164"/>
      <c r="R45" s="164"/>
      <c r="S45" s="164"/>
      <c r="T45" s="164"/>
      <c r="U45" s="164"/>
      <c r="V45" s="164"/>
      <c r="W45" s="164"/>
      <c r="X45" s="164"/>
      <c r="Y45" s="164"/>
    </row>
    <row r="46" spans="1:25" s="16" customFormat="1" ht="17.25" customHeight="1" x14ac:dyDescent="0.4">
      <c r="A46" s="164"/>
      <c r="B46" s="198"/>
      <c r="C46" s="205" t="s">
        <v>8</v>
      </c>
      <c r="D46" s="206" t="s">
        <v>122</v>
      </c>
      <c r="E46" s="200"/>
      <c r="F46" s="200"/>
      <c r="G46" s="164"/>
      <c r="H46" s="164"/>
      <c r="I46" s="164"/>
      <c r="J46" s="164"/>
      <c r="K46" s="164"/>
      <c r="L46" s="164"/>
      <c r="M46" s="164"/>
      <c r="N46" s="164"/>
      <c r="O46" s="164"/>
      <c r="P46" s="164"/>
      <c r="Q46" s="164"/>
      <c r="R46" s="164"/>
      <c r="S46" s="164"/>
      <c r="T46" s="164"/>
      <c r="U46" s="164"/>
      <c r="V46" s="164"/>
      <c r="W46" s="164"/>
      <c r="X46" s="164"/>
      <c r="Y46" s="164"/>
    </row>
    <row r="47" spans="1:25" s="16" customFormat="1" ht="17.25" customHeight="1" x14ac:dyDescent="0.4">
      <c r="A47" s="164"/>
      <c r="B47" s="198"/>
      <c r="C47" s="205" t="s">
        <v>9</v>
      </c>
      <c r="D47" s="206" t="s">
        <v>236</v>
      </c>
      <c r="E47" s="200"/>
      <c r="F47" s="200"/>
      <c r="G47" s="164"/>
      <c r="H47" s="164"/>
      <c r="I47" s="164"/>
      <c r="J47" s="164"/>
      <c r="K47" s="164"/>
      <c r="L47" s="164"/>
      <c r="M47" s="164"/>
      <c r="N47" s="164"/>
      <c r="O47" s="164"/>
      <c r="P47" s="164"/>
      <c r="Q47" s="164"/>
      <c r="R47" s="164"/>
      <c r="S47" s="164"/>
      <c r="T47" s="164"/>
      <c r="U47" s="164"/>
      <c r="V47" s="164"/>
      <c r="W47" s="164"/>
      <c r="X47" s="164"/>
      <c r="Y47" s="164"/>
    </row>
    <row r="48" spans="1:25" s="16" customFormat="1" ht="17.25" customHeight="1" x14ac:dyDescent="0.4">
      <c r="A48" s="164"/>
      <c r="B48" s="198"/>
      <c r="C48" s="198"/>
      <c r="D48" s="198"/>
      <c r="E48" s="200"/>
      <c r="F48" s="200"/>
      <c r="G48" s="164"/>
      <c r="H48" s="164"/>
      <c r="I48" s="164"/>
      <c r="J48" s="164"/>
      <c r="K48" s="164"/>
      <c r="L48" s="164"/>
      <c r="M48" s="164"/>
      <c r="N48" s="164"/>
      <c r="O48" s="164"/>
      <c r="P48" s="164"/>
      <c r="Q48" s="164"/>
      <c r="R48" s="164"/>
      <c r="S48" s="164"/>
      <c r="T48" s="164"/>
      <c r="U48" s="164"/>
      <c r="V48" s="164"/>
      <c r="W48" s="164"/>
      <c r="X48" s="164"/>
      <c r="Y48" s="164"/>
    </row>
    <row r="49" spans="1:51" s="16" customFormat="1" ht="17.25" customHeight="1" x14ac:dyDescent="0.4">
      <c r="A49" s="164"/>
      <c r="B49" s="198"/>
      <c r="C49" s="198" t="s">
        <v>10</v>
      </c>
      <c r="D49" s="198"/>
      <c r="E49" s="200"/>
      <c r="F49" s="200"/>
      <c r="G49" s="164"/>
      <c r="H49" s="164"/>
      <c r="I49" s="164"/>
      <c r="J49" s="164"/>
      <c r="K49" s="164"/>
      <c r="L49" s="164"/>
      <c r="M49" s="164"/>
      <c r="N49" s="164"/>
      <c r="O49" s="164"/>
      <c r="P49" s="164"/>
      <c r="Q49" s="164"/>
      <c r="R49" s="164"/>
      <c r="S49" s="164"/>
      <c r="T49" s="164"/>
      <c r="U49" s="164"/>
      <c r="V49" s="164"/>
      <c r="W49" s="164"/>
      <c r="X49" s="164"/>
      <c r="Y49" s="164"/>
    </row>
    <row r="50" spans="1:51" s="16" customFormat="1" ht="17.25" customHeight="1" x14ac:dyDescent="0.4">
      <c r="A50" s="164"/>
      <c r="B50" s="200"/>
      <c r="C50" s="198" t="s">
        <v>297</v>
      </c>
      <c r="D50" s="200"/>
      <c r="E50" s="200"/>
      <c r="F50" s="198"/>
      <c r="G50" s="164"/>
      <c r="H50" s="164"/>
      <c r="I50" s="164"/>
      <c r="J50" s="164"/>
      <c r="K50" s="164"/>
      <c r="L50" s="164"/>
      <c r="M50" s="164"/>
      <c r="N50" s="164"/>
      <c r="O50" s="164"/>
      <c r="P50" s="164"/>
      <c r="Q50" s="164"/>
      <c r="R50" s="164"/>
      <c r="S50" s="164"/>
      <c r="T50" s="164"/>
      <c r="U50" s="164"/>
      <c r="V50" s="164"/>
      <c r="W50" s="164"/>
      <c r="X50" s="164"/>
      <c r="Y50" s="164"/>
    </row>
    <row r="51" spans="1:51" s="16" customFormat="1" ht="17.25" customHeight="1" x14ac:dyDescent="0.4">
      <c r="A51" s="164"/>
      <c r="B51" s="200"/>
      <c r="C51" s="198" t="s">
        <v>237</v>
      </c>
      <c r="D51" s="200"/>
      <c r="E51" s="200"/>
      <c r="F51" s="198"/>
      <c r="G51" s="164"/>
      <c r="H51" s="164"/>
      <c r="I51" s="164"/>
      <c r="J51" s="164"/>
      <c r="K51" s="164"/>
      <c r="L51" s="164"/>
      <c r="M51" s="164"/>
      <c r="N51" s="164"/>
      <c r="O51" s="164"/>
      <c r="P51" s="164"/>
      <c r="Q51" s="164"/>
      <c r="R51" s="164"/>
      <c r="S51" s="164"/>
      <c r="T51" s="164"/>
      <c r="U51" s="164"/>
      <c r="V51" s="164"/>
      <c r="W51" s="164"/>
      <c r="X51" s="164"/>
      <c r="Y51" s="164"/>
    </row>
    <row r="52" spans="1:51" s="16" customFormat="1" ht="17.25" customHeight="1" x14ac:dyDescent="0.4">
      <c r="A52" s="164"/>
      <c r="B52" s="198"/>
      <c r="C52" s="198"/>
      <c r="D52" s="198"/>
      <c r="E52" s="198"/>
      <c r="F52" s="164"/>
      <c r="G52" s="164"/>
      <c r="H52" s="164"/>
      <c r="I52" s="164"/>
      <c r="J52" s="164"/>
      <c r="K52" s="164"/>
      <c r="L52" s="164"/>
      <c r="M52" s="164"/>
      <c r="N52" s="164"/>
      <c r="O52" s="164"/>
      <c r="P52" s="164"/>
      <c r="Q52" s="164"/>
      <c r="R52" s="164"/>
      <c r="S52" s="164"/>
      <c r="T52" s="164"/>
      <c r="U52" s="164"/>
      <c r="V52" s="164"/>
      <c r="W52" s="164"/>
      <c r="X52" s="164"/>
      <c r="Y52" s="164"/>
    </row>
    <row r="53" spans="1:51" s="16" customFormat="1" ht="17.25" customHeight="1" x14ac:dyDescent="0.4">
      <c r="A53" s="164"/>
      <c r="B53" s="198" t="s">
        <v>278</v>
      </c>
      <c r="C53" s="198"/>
      <c r="D53" s="198"/>
      <c r="E53" s="164"/>
      <c r="F53" s="164"/>
      <c r="G53" s="164"/>
      <c r="H53" s="164"/>
      <c r="I53" s="164"/>
      <c r="J53" s="164"/>
      <c r="K53" s="164"/>
      <c r="L53" s="164"/>
      <c r="M53" s="164"/>
      <c r="N53" s="164"/>
      <c r="O53" s="164"/>
      <c r="P53" s="164"/>
      <c r="Q53" s="164"/>
      <c r="R53" s="164"/>
      <c r="S53" s="164"/>
      <c r="T53" s="164"/>
      <c r="U53" s="164"/>
      <c r="V53" s="164"/>
      <c r="W53" s="164"/>
      <c r="X53" s="164"/>
      <c r="Y53" s="164"/>
    </row>
    <row r="54" spans="1:51" s="16" customFormat="1" ht="17.25" customHeight="1" x14ac:dyDescent="0.4">
      <c r="A54" s="164"/>
      <c r="B54" s="198" t="s">
        <v>218</v>
      </c>
      <c r="C54" s="198"/>
      <c r="D54" s="198"/>
      <c r="E54" s="164"/>
      <c r="F54" s="164"/>
      <c r="G54" s="164"/>
      <c r="H54" s="164"/>
      <c r="I54" s="164"/>
      <c r="J54" s="164"/>
      <c r="K54" s="164"/>
      <c r="L54" s="164"/>
      <c r="M54" s="164"/>
      <c r="N54" s="164"/>
      <c r="O54" s="164"/>
      <c r="P54" s="164"/>
      <c r="Q54" s="164"/>
      <c r="R54" s="164"/>
      <c r="S54" s="164"/>
      <c r="T54" s="164"/>
      <c r="U54" s="164"/>
      <c r="V54" s="164"/>
      <c r="W54" s="164"/>
      <c r="X54" s="164"/>
      <c r="Y54" s="164"/>
      <c r="AH54" s="13"/>
      <c r="AI54" s="13"/>
      <c r="AJ54" s="13"/>
      <c r="AK54" s="13"/>
      <c r="AL54" s="13"/>
      <c r="AM54" s="13"/>
      <c r="AN54" s="13"/>
      <c r="AO54" s="13"/>
      <c r="AP54" s="13"/>
      <c r="AQ54" s="13"/>
      <c r="AR54" s="13"/>
      <c r="AS54" s="13"/>
    </row>
    <row r="55" spans="1:51" s="16" customFormat="1" ht="17.25" customHeight="1" x14ac:dyDescent="0.4">
      <c r="A55" s="164"/>
      <c r="B55" s="207" t="s">
        <v>219</v>
      </c>
      <c r="C55" s="200"/>
      <c r="D55" s="200"/>
      <c r="E55" s="208"/>
      <c r="F55" s="208"/>
      <c r="G55" s="208"/>
      <c r="H55" s="208"/>
      <c r="I55" s="208"/>
      <c r="J55" s="208"/>
      <c r="K55" s="208"/>
      <c r="L55" s="208"/>
      <c r="M55" s="208"/>
      <c r="N55" s="208"/>
      <c r="O55" s="209"/>
      <c r="P55" s="209"/>
      <c r="Q55" s="208"/>
      <c r="R55" s="209"/>
      <c r="S55" s="208"/>
      <c r="T55" s="208"/>
      <c r="U55" s="209"/>
      <c r="V55" s="208"/>
      <c r="W55" s="208"/>
      <c r="X55" s="208"/>
      <c r="Y55" s="208"/>
      <c r="Z55" s="18"/>
      <c r="AA55" s="18"/>
      <c r="AB55" s="18"/>
      <c r="AC55" s="13"/>
      <c r="AD55" s="18"/>
      <c r="AE55" s="19"/>
      <c r="AF55" s="19"/>
      <c r="AG55" s="19"/>
      <c r="AH55" s="19"/>
      <c r="AI55" s="20"/>
      <c r="AJ55" s="19"/>
      <c r="AK55" s="19"/>
      <c r="AL55" s="19"/>
      <c r="AM55" s="19"/>
      <c r="AN55" s="19"/>
      <c r="AO55" s="19"/>
      <c r="AP55" s="19"/>
      <c r="AQ55" s="19"/>
      <c r="AR55" s="19"/>
      <c r="AS55" s="19"/>
      <c r="AT55" s="19"/>
      <c r="AU55" s="19"/>
      <c r="AV55" s="19"/>
      <c r="AW55" s="19"/>
      <c r="AX55" s="19"/>
      <c r="AY55" s="20"/>
    </row>
    <row r="56" spans="1:51" s="16" customFormat="1" ht="17.25" customHeight="1" x14ac:dyDescent="0.4">
      <c r="A56" s="164"/>
      <c r="B56" s="207"/>
      <c r="C56" s="200"/>
      <c r="D56" s="200"/>
      <c r="E56" s="208"/>
      <c r="F56" s="208"/>
      <c r="G56" s="208"/>
      <c r="H56" s="208"/>
      <c r="I56" s="208"/>
      <c r="J56" s="208"/>
      <c r="K56" s="208"/>
      <c r="L56" s="208"/>
      <c r="M56" s="208"/>
      <c r="N56" s="208"/>
      <c r="O56" s="209"/>
      <c r="P56" s="209"/>
      <c r="Q56" s="208"/>
      <c r="R56" s="209"/>
      <c r="S56" s="208"/>
      <c r="T56" s="208"/>
      <c r="U56" s="209"/>
      <c r="V56" s="208"/>
      <c r="W56" s="208"/>
      <c r="X56" s="208"/>
      <c r="Y56" s="208"/>
      <c r="Z56" s="18"/>
      <c r="AA56" s="18"/>
      <c r="AB56" s="18"/>
      <c r="AC56" s="13"/>
      <c r="AD56" s="18"/>
      <c r="AE56" s="19"/>
      <c r="AF56" s="19"/>
      <c r="AG56" s="19"/>
      <c r="AH56" s="19"/>
      <c r="AI56" s="20"/>
      <c r="AJ56" s="19"/>
      <c r="AK56" s="19"/>
      <c r="AL56" s="19"/>
      <c r="AM56" s="19"/>
      <c r="AN56" s="19"/>
      <c r="AO56" s="19"/>
      <c r="AP56" s="19"/>
      <c r="AQ56" s="19"/>
      <c r="AR56" s="19"/>
      <c r="AS56" s="19"/>
      <c r="AT56" s="19"/>
      <c r="AU56" s="19"/>
      <c r="AV56" s="19"/>
      <c r="AW56" s="19"/>
      <c r="AX56" s="19"/>
      <c r="AY56" s="20"/>
    </row>
    <row r="57" spans="1:51" s="16" customFormat="1" ht="17.25" customHeight="1" x14ac:dyDescent="0.4">
      <c r="A57" s="164"/>
      <c r="B57" s="164"/>
      <c r="C57" s="164"/>
      <c r="D57" s="164"/>
      <c r="E57" s="164"/>
      <c r="F57" s="208"/>
      <c r="G57" s="164"/>
      <c r="H57" s="164"/>
      <c r="I57" s="164"/>
      <c r="J57" s="164"/>
      <c r="K57" s="164"/>
      <c r="L57" s="164"/>
      <c r="M57" s="164"/>
      <c r="N57" s="164"/>
      <c r="O57" s="164"/>
      <c r="P57" s="164"/>
      <c r="Q57" s="164"/>
      <c r="R57" s="164"/>
      <c r="S57" s="164"/>
      <c r="T57" s="164"/>
      <c r="U57" s="164"/>
      <c r="V57" s="164"/>
      <c r="W57" s="164"/>
      <c r="X57" s="164"/>
      <c r="Y57" s="164"/>
    </row>
    <row r="58" spans="1:51" s="16" customFormat="1" ht="17.25" customHeight="1" x14ac:dyDescent="0.4">
      <c r="A58" s="164"/>
      <c r="B58" s="198" t="s">
        <v>279</v>
      </c>
      <c r="C58" s="198"/>
      <c r="D58" s="164"/>
      <c r="E58" s="164"/>
      <c r="F58" s="164"/>
      <c r="G58" s="164"/>
      <c r="H58" s="164"/>
      <c r="I58" s="164"/>
      <c r="J58" s="164"/>
      <c r="K58" s="164"/>
      <c r="L58" s="164"/>
      <c r="M58" s="164"/>
      <c r="N58" s="164"/>
      <c r="O58" s="164"/>
      <c r="P58" s="164"/>
      <c r="Q58" s="164"/>
      <c r="R58" s="164"/>
      <c r="S58" s="164"/>
      <c r="T58" s="164"/>
      <c r="U58" s="164"/>
      <c r="V58" s="164"/>
      <c r="W58" s="164"/>
      <c r="X58" s="164"/>
      <c r="Y58" s="164"/>
    </row>
    <row r="59" spans="1:51" s="16" customFormat="1" ht="17.25" customHeight="1" x14ac:dyDescent="0.4">
      <c r="A59" s="164"/>
      <c r="B59" s="198"/>
      <c r="C59" s="198"/>
      <c r="D59" s="164"/>
      <c r="E59" s="164"/>
      <c r="F59" s="164"/>
      <c r="G59" s="164"/>
      <c r="H59" s="164"/>
      <c r="I59" s="164"/>
      <c r="J59" s="164"/>
      <c r="K59" s="164"/>
      <c r="L59" s="164"/>
      <c r="M59" s="164"/>
      <c r="N59" s="164"/>
      <c r="O59" s="164"/>
      <c r="P59" s="164"/>
      <c r="Q59" s="164"/>
      <c r="R59" s="164"/>
      <c r="S59" s="164"/>
      <c r="T59" s="164"/>
      <c r="U59" s="164"/>
      <c r="V59" s="164"/>
      <c r="W59" s="164"/>
      <c r="X59" s="164"/>
      <c r="Y59" s="164"/>
    </row>
    <row r="60" spans="1:51" s="16" customFormat="1" ht="17.25" customHeight="1" x14ac:dyDescent="0.4">
      <c r="A60" s="164"/>
      <c r="B60" s="198" t="s">
        <v>280</v>
      </c>
      <c r="C60" s="198"/>
      <c r="D60" s="164"/>
      <c r="E60" s="164"/>
      <c r="F60" s="164"/>
      <c r="G60" s="164"/>
      <c r="H60" s="164"/>
      <c r="I60" s="164"/>
      <c r="J60" s="164"/>
      <c r="K60" s="164"/>
      <c r="L60" s="164"/>
      <c r="M60" s="164"/>
      <c r="N60" s="164"/>
      <c r="O60" s="164"/>
      <c r="P60" s="164"/>
      <c r="Q60" s="164"/>
      <c r="R60" s="164"/>
      <c r="S60" s="164"/>
      <c r="T60" s="164"/>
      <c r="U60" s="164"/>
      <c r="V60" s="164"/>
      <c r="W60" s="164"/>
      <c r="X60" s="164"/>
      <c r="Y60" s="164"/>
    </row>
    <row r="61" spans="1:51" s="16" customFormat="1" ht="17.25" customHeight="1" x14ac:dyDescent="0.4">
      <c r="A61" s="164"/>
      <c r="B61" s="198" t="s">
        <v>123</v>
      </c>
      <c r="C61" s="198"/>
      <c r="D61" s="164"/>
      <c r="E61" s="164"/>
      <c r="F61" s="164"/>
      <c r="G61" s="164"/>
      <c r="H61" s="164"/>
      <c r="I61" s="164"/>
      <c r="J61" s="164"/>
      <c r="K61" s="164"/>
      <c r="L61" s="164"/>
      <c r="M61" s="164"/>
      <c r="N61" s="164"/>
      <c r="O61" s="164"/>
      <c r="P61" s="164"/>
      <c r="Q61" s="164"/>
      <c r="R61" s="164"/>
      <c r="S61" s="164"/>
      <c r="T61" s="164"/>
      <c r="U61" s="164"/>
      <c r="V61" s="164"/>
      <c r="W61" s="164"/>
      <c r="X61" s="164"/>
      <c r="Y61" s="164"/>
    </row>
    <row r="62" spans="1:51" s="16" customFormat="1" ht="17.25" customHeight="1" x14ac:dyDescent="0.4">
      <c r="A62" s="164"/>
      <c r="B62" s="198"/>
      <c r="C62" s="198"/>
      <c r="D62" s="164"/>
      <c r="E62" s="164"/>
      <c r="F62" s="164"/>
      <c r="G62" s="164"/>
      <c r="H62" s="164"/>
      <c r="I62" s="164"/>
      <c r="J62" s="164"/>
      <c r="K62" s="164"/>
      <c r="L62" s="164"/>
      <c r="M62" s="164"/>
      <c r="N62" s="164"/>
      <c r="O62" s="164"/>
      <c r="P62" s="164"/>
      <c r="Q62" s="164"/>
      <c r="R62" s="164"/>
      <c r="S62" s="164"/>
      <c r="T62" s="164"/>
      <c r="U62" s="164"/>
      <c r="V62" s="164"/>
      <c r="W62" s="164"/>
      <c r="X62" s="164"/>
      <c r="Y62" s="164"/>
    </row>
    <row r="63" spans="1:51" s="16" customFormat="1" ht="17.25" customHeight="1" x14ac:dyDescent="0.4">
      <c r="A63" s="164"/>
      <c r="B63" s="198" t="s">
        <v>281</v>
      </c>
      <c r="C63" s="198"/>
      <c r="D63" s="164"/>
      <c r="E63" s="164"/>
      <c r="F63" s="164"/>
      <c r="G63" s="164"/>
      <c r="H63" s="164"/>
      <c r="I63" s="164"/>
      <c r="J63" s="164"/>
      <c r="K63" s="164"/>
      <c r="L63" s="164"/>
      <c r="M63" s="164"/>
      <c r="N63" s="164"/>
      <c r="O63" s="164"/>
      <c r="P63" s="164"/>
      <c r="Q63" s="164"/>
      <c r="R63" s="164"/>
      <c r="S63" s="164"/>
      <c r="T63" s="164"/>
      <c r="U63" s="164"/>
      <c r="V63" s="164"/>
      <c r="W63" s="164"/>
      <c r="X63" s="164"/>
      <c r="Y63" s="164"/>
    </row>
    <row r="64" spans="1:51" s="16" customFormat="1" ht="17.25" customHeight="1" x14ac:dyDescent="0.4">
      <c r="A64" s="164"/>
      <c r="B64" s="198" t="s">
        <v>124</v>
      </c>
      <c r="C64" s="198"/>
      <c r="D64" s="164"/>
      <c r="E64" s="164"/>
      <c r="F64" s="164"/>
      <c r="G64" s="164"/>
      <c r="H64" s="164"/>
      <c r="I64" s="164"/>
      <c r="J64" s="164"/>
      <c r="K64" s="164"/>
      <c r="L64" s="164"/>
      <c r="M64" s="164"/>
      <c r="N64" s="164"/>
      <c r="O64" s="164"/>
      <c r="P64" s="164"/>
      <c r="Q64" s="164"/>
      <c r="R64" s="164"/>
      <c r="S64" s="164"/>
      <c r="T64" s="164"/>
      <c r="U64" s="164"/>
      <c r="V64" s="164"/>
      <c r="W64" s="164"/>
      <c r="X64" s="164"/>
      <c r="Y64" s="164"/>
    </row>
    <row r="65" spans="1:54" s="16" customFormat="1" ht="17.25" customHeight="1" x14ac:dyDescent="0.4">
      <c r="A65" s="164"/>
      <c r="B65" s="198"/>
      <c r="C65" s="198"/>
      <c r="D65" s="164"/>
      <c r="E65" s="164"/>
      <c r="F65" s="164"/>
      <c r="G65" s="164"/>
      <c r="H65" s="164"/>
      <c r="I65" s="164"/>
      <c r="J65" s="164"/>
      <c r="K65" s="164"/>
      <c r="L65" s="164"/>
      <c r="M65" s="164"/>
      <c r="N65" s="164"/>
      <c r="O65" s="164"/>
      <c r="P65" s="164"/>
      <c r="Q65" s="164"/>
      <c r="R65" s="164"/>
      <c r="S65" s="164"/>
      <c r="T65" s="164"/>
      <c r="U65" s="164"/>
      <c r="V65" s="164"/>
      <c r="W65" s="164"/>
      <c r="X65" s="164"/>
      <c r="Y65" s="164"/>
    </row>
    <row r="66" spans="1:54" s="16" customFormat="1" ht="17.25" customHeight="1" x14ac:dyDescent="0.4">
      <c r="A66" s="164"/>
      <c r="B66" s="198" t="s">
        <v>282</v>
      </c>
      <c r="C66" s="198"/>
      <c r="D66" s="198"/>
      <c r="E66" s="164"/>
      <c r="F66" s="164"/>
      <c r="G66" s="164"/>
      <c r="H66" s="164"/>
      <c r="I66" s="164"/>
      <c r="J66" s="164"/>
      <c r="K66" s="164"/>
      <c r="L66" s="164"/>
      <c r="M66" s="164"/>
      <c r="N66" s="164"/>
      <c r="O66" s="164"/>
      <c r="P66" s="164"/>
      <c r="Q66" s="164"/>
      <c r="R66" s="164"/>
      <c r="S66" s="164"/>
      <c r="T66" s="164"/>
      <c r="U66" s="164"/>
      <c r="V66" s="164"/>
      <c r="W66" s="164"/>
      <c r="X66" s="164"/>
      <c r="Y66" s="164"/>
    </row>
    <row r="67" spans="1:54" s="16" customFormat="1" ht="17.25" customHeight="1" x14ac:dyDescent="0.4">
      <c r="A67" s="164"/>
      <c r="B67" s="198"/>
      <c r="C67" s="198"/>
      <c r="D67" s="198"/>
      <c r="E67" s="164"/>
      <c r="F67" s="164"/>
      <c r="G67" s="164"/>
      <c r="H67" s="164"/>
      <c r="I67" s="164"/>
      <c r="J67" s="164"/>
      <c r="K67" s="164"/>
      <c r="L67" s="164"/>
      <c r="M67" s="164"/>
      <c r="N67" s="164"/>
      <c r="O67" s="164"/>
      <c r="P67" s="164"/>
      <c r="Q67" s="164"/>
      <c r="R67" s="164"/>
      <c r="S67" s="164"/>
      <c r="T67" s="164"/>
      <c r="U67" s="164"/>
      <c r="V67" s="164"/>
      <c r="W67" s="164"/>
      <c r="X67" s="164"/>
      <c r="Y67" s="164"/>
    </row>
    <row r="68" spans="1:54" s="16" customFormat="1" ht="17.25" customHeight="1" x14ac:dyDescent="0.4">
      <c r="A68" s="164"/>
      <c r="B68" s="200" t="s">
        <v>283</v>
      </c>
      <c r="C68" s="200"/>
      <c r="D68" s="198"/>
      <c r="E68" s="164"/>
      <c r="F68" s="164"/>
      <c r="G68" s="164"/>
      <c r="H68" s="164"/>
      <c r="I68" s="164"/>
      <c r="J68" s="164"/>
      <c r="K68" s="164"/>
      <c r="L68" s="164"/>
      <c r="M68" s="164"/>
      <c r="N68" s="164"/>
      <c r="O68" s="164"/>
      <c r="P68" s="164"/>
      <c r="Q68" s="164"/>
      <c r="R68" s="164"/>
      <c r="S68" s="164"/>
      <c r="T68" s="164"/>
      <c r="U68" s="164"/>
      <c r="V68" s="164"/>
      <c r="W68" s="164"/>
      <c r="X68" s="164"/>
      <c r="Y68" s="164"/>
    </row>
    <row r="69" spans="1:54" s="16" customFormat="1" ht="17.25" customHeight="1" x14ac:dyDescent="0.4">
      <c r="A69" s="164"/>
      <c r="B69" s="200" t="s">
        <v>125</v>
      </c>
      <c r="C69" s="200"/>
      <c r="D69" s="198"/>
      <c r="E69" s="164"/>
      <c r="F69" s="164"/>
      <c r="G69" s="164"/>
      <c r="H69" s="164"/>
      <c r="I69" s="164"/>
      <c r="J69" s="164"/>
      <c r="K69" s="164"/>
      <c r="L69" s="164"/>
      <c r="M69" s="164"/>
      <c r="N69" s="164"/>
      <c r="O69" s="164"/>
      <c r="P69" s="164"/>
      <c r="Q69" s="164"/>
      <c r="R69" s="164"/>
      <c r="S69" s="164"/>
      <c r="T69" s="164"/>
      <c r="U69" s="164"/>
      <c r="V69" s="164"/>
      <c r="W69" s="164"/>
      <c r="X69" s="164"/>
      <c r="Y69" s="164"/>
    </row>
    <row r="70" spans="1:54" s="16" customFormat="1" ht="17.25" customHeight="1" x14ac:dyDescent="0.4">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row>
    <row r="71" spans="1:54" s="16" customFormat="1" ht="17.25" customHeight="1" x14ac:dyDescent="0.4">
      <c r="A71" s="164"/>
      <c r="B71" s="200" t="s">
        <v>284</v>
      </c>
      <c r="C71" s="164"/>
      <c r="D71" s="164"/>
      <c r="E71" s="210"/>
      <c r="F71" s="210"/>
      <c r="G71" s="210"/>
      <c r="H71" s="210"/>
      <c r="I71" s="210"/>
      <c r="J71" s="210"/>
      <c r="K71" s="210"/>
      <c r="L71" s="210"/>
      <c r="M71" s="210"/>
      <c r="N71" s="210"/>
      <c r="O71" s="210"/>
      <c r="P71" s="210"/>
      <c r="Q71" s="210"/>
      <c r="R71" s="210"/>
      <c r="S71" s="210"/>
      <c r="T71" s="210"/>
      <c r="U71" s="210"/>
      <c r="V71" s="210"/>
      <c r="W71" s="210"/>
      <c r="X71" s="210"/>
      <c r="Y71" s="210"/>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4" s="16" customFormat="1" ht="17.25" customHeight="1" x14ac:dyDescent="0.4">
      <c r="A72" s="164"/>
      <c r="B72" s="164"/>
      <c r="C72" s="164"/>
      <c r="D72" s="164"/>
      <c r="E72" s="210"/>
      <c r="F72" s="210"/>
      <c r="G72" s="210"/>
      <c r="H72" s="210"/>
      <c r="I72" s="210"/>
      <c r="J72" s="210"/>
      <c r="K72" s="210"/>
      <c r="L72" s="210"/>
      <c r="M72" s="210"/>
      <c r="N72" s="210"/>
      <c r="O72" s="210"/>
      <c r="P72" s="210"/>
      <c r="Q72" s="210"/>
      <c r="R72" s="210"/>
      <c r="S72" s="210"/>
      <c r="T72" s="210"/>
      <c r="U72" s="210"/>
      <c r="V72" s="210"/>
      <c r="W72" s="210"/>
      <c r="X72" s="210"/>
      <c r="Y72" s="210"/>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row>
    <row r="73" spans="1:54" ht="18.75" customHeight="1" x14ac:dyDescent="0.4">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row>
    <row r="74" spans="1:54" ht="18.75" customHeight="1" x14ac:dyDescent="0.4">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1:54" ht="18.75" customHeight="1" x14ac:dyDescent="0.4">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6" spans="1:54" ht="18.75" customHeight="1" x14ac:dyDescent="0.4">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row>
    <row r="77" spans="1:54" ht="18.75" customHeight="1" x14ac:dyDescent="0.4">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row>
    <row r="78" spans="1:54" ht="18.75" customHeight="1" x14ac:dyDescent="0.4">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1:54" ht="18.75" customHeight="1" x14ac:dyDescent="0.4">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1:54" ht="18.75" customHeight="1" x14ac:dyDescent="0.4">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1:25" ht="18.75" customHeight="1" x14ac:dyDescent="0.4">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1:25" ht="18.75" customHeight="1" x14ac:dyDescent="0.4">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ht="18.75" customHeight="1" x14ac:dyDescent="0.4">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ht="18.75" customHeight="1" x14ac:dyDescent="0.4">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ht="18.75" customHeight="1" x14ac:dyDescent="0.4">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1:25" ht="18.75" customHeight="1" x14ac:dyDescent="0.4">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ht="18.75" customHeight="1" x14ac:dyDescent="0.4">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row>
    <row r="88" spans="1:25" ht="18.75" customHeight="1" x14ac:dyDescent="0.4">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ht="18.75" customHeight="1" x14ac:dyDescent="0.4">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row>
    <row r="90" spans="1:25" ht="18.75" customHeight="1" x14ac:dyDescent="0.4">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ht="18.75" customHeight="1" x14ac:dyDescent="0.4">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row>
    <row r="92" spans="1:25" ht="18.75" customHeight="1" x14ac:dyDescent="0.4">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row>
    <row r="93" spans="1:25" ht="18.75" customHeight="1" x14ac:dyDescent="0.4">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ht="18.75" customHeight="1" x14ac:dyDescent="0.4">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row>
    <row r="95" spans="1:25" ht="18.75" customHeight="1" x14ac:dyDescent="0.4">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ht="18.75" customHeight="1" x14ac:dyDescent="0.4">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row>
    <row r="97" spans="1:25" ht="18.75" customHeight="1" x14ac:dyDescent="0.4">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row>
    <row r="98" spans="1:25" ht="18.75" customHeight="1" x14ac:dyDescent="0.4">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row>
    <row r="99" spans="1:25" ht="18.75" customHeight="1" x14ac:dyDescent="0.4"/>
    <row r="100" spans="1:25" ht="18.75" customHeight="1" x14ac:dyDescent="0.4"/>
    <row r="101" spans="1:25" ht="18.75" customHeight="1" x14ac:dyDescent="0.4"/>
    <row r="102" spans="1:25" ht="18.75" customHeight="1" x14ac:dyDescent="0.4"/>
    <row r="103" spans="1:25" ht="18.75" customHeight="1" x14ac:dyDescent="0.4"/>
    <row r="104" spans="1:25" ht="18.75" customHeight="1" x14ac:dyDescent="0.4"/>
    <row r="105" spans="1:25" ht="18.75" customHeight="1" x14ac:dyDescent="0.4"/>
    <row r="106" spans="1:25" ht="18.75" customHeight="1" x14ac:dyDescent="0.4"/>
    <row r="107" spans="1:25" ht="18.75" customHeight="1" x14ac:dyDescent="0.4"/>
    <row r="108" spans="1:25" ht="18.75" customHeight="1" x14ac:dyDescent="0.4"/>
    <row r="109" spans="1:25" ht="18.75" customHeight="1" x14ac:dyDescent="0.4"/>
    <row r="110" spans="1:25" ht="18.75" customHeight="1" x14ac:dyDescent="0.4"/>
    <row r="111" spans="1:25" ht="18.75" customHeight="1" x14ac:dyDescent="0.4"/>
    <row r="112" spans="1:25"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23"/>
  <sheetViews>
    <sheetView tabSelected="1" topLeftCell="A43" workbookViewId="0">
      <selection activeCell="D9" sqref="D9"/>
    </sheetView>
  </sheetViews>
  <sheetFormatPr defaultRowHeight="18.75" x14ac:dyDescent="0.4"/>
  <cols>
    <col min="1" max="1" width="1.875" style="12" customWidth="1"/>
    <col min="2" max="2" width="11.5" style="12" customWidth="1"/>
    <col min="3" max="12" width="40.625" style="12" customWidth="1"/>
    <col min="13" max="16384" width="9" style="12"/>
  </cols>
  <sheetData>
    <row r="1" spans="1:14" x14ac:dyDescent="0.4">
      <c r="A1" s="178"/>
      <c r="B1" s="208" t="s">
        <v>105</v>
      </c>
      <c r="C1" s="208"/>
      <c r="D1" s="178"/>
      <c r="E1" s="178"/>
      <c r="F1" s="178"/>
      <c r="G1" s="178"/>
      <c r="H1" s="178"/>
      <c r="I1" s="178"/>
      <c r="J1" s="178"/>
      <c r="K1" s="178"/>
      <c r="L1" s="178"/>
      <c r="M1" s="178"/>
      <c r="N1" s="178"/>
    </row>
    <row r="2" spans="1:14" x14ac:dyDescent="0.4">
      <c r="A2" s="178"/>
      <c r="B2" s="208"/>
      <c r="C2" s="208"/>
      <c r="D2" s="178"/>
      <c r="E2" s="178"/>
      <c r="F2" s="178"/>
      <c r="G2" s="178"/>
      <c r="H2" s="178"/>
      <c r="I2" s="178"/>
      <c r="J2" s="178"/>
      <c r="K2" s="178"/>
      <c r="L2" s="178"/>
      <c r="M2" s="178"/>
      <c r="N2" s="178"/>
    </row>
    <row r="3" spans="1:14" x14ac:dyDescent="0.4">
      <c r="A3" s="178"/>
      <c r="B3" s="205" t="s">
        <v>106</v>
      </c>
      <c r="C3" s="205" t="s">
        <v>107</v>
      </c>
      <c r="D3" s="178"/>
      <c r="E3" s="178"/>
      <c r="F3" s="178"/>
      <c r="G3" s="178"/>
      <c r="H3" s="178"/>
      <c r="I3" s="178"/>
      <c r="J3" s="178"/>
      <c r="K3" s="178"/>
      <c r="L3" s="178"/>
      <c r="M3" s="178"/>
      <c r="N3" s="178"/>
    </row>
    <row r="4" spans="1:14" x14ac:dyDescent="0.4">
      <c r="A4" s="178"/>
      <c r="B4" s="211">
        <v>1</v>
      </c>
      <c r="C4" s="212" t="s">
        <v>263</v>
      </c>
      <c r="D4" s="178"/>
      <c r="E4" s="178"/>
      <c r="F4" s="178"/>
      <c r="G4" s="178"/>
      <c r="H4" s="178"/>
      <c r="I4" s="178"/>
      <c r="J4" s="178"/>
      <c r="K4" s="178"/>
      <c r="L4" s="178"/>
      <c r="M4" s="178"/>
      <c r="N4" s="178"/>
    </row>
    <row r="5" spans="1:14" x14ac:dyDescent="0.4">
      <c r="A5" s="178"/>
      <c r="B5" s="211">
        <v>2</v>
      </c>
      <c r="C5" s="212" t="s">
        <v>246</v>
      </c>
      <c r="D5" s="178"/>
      <c r="E5" s="178"/>
      <c r="F5" s="178"/>
      <c r="G5" s="178"/>
      <c r="H5" s="178"/>
      <c r="I5" s="178"/>
      <c r="J5" s="178"/>
      <c r="K5" s="178"/>
      <c r="L5" s="178"/>
      <c r="M5" s="178"/>
      <c r="N5" s="178"/>
    </row>
    <row r="6" spans="1:14" x14ac:dyDescent="0.4">
      <c r="A6" s="178"/>
      <c r="B6" s="211">
        <v>3</v>
      </c>
      <c r="C6" s="212" t="s">
        <v>264</v>
      </c>
      <c r="D6" s="178"/>
      <c r="E6" s="178"/>
      <c r="F6" s="178"/>
      <c r="G6" s="178"/>
      <c r="H6" s="178"/>
      <c r="I6" s="178"/>
      <c r="J6" s="178"/>
      <c r="K6" s="178"/>
      <c r="L6" s="178"/>
      <c r="M6" s="178"/>
      <c r="N6" s="178"/>
    </row>
    <row r="7" spans="1:14" x14ac:dyDescent="0.4">
      <c r="A7" s="178"/>
      <c r="B7" s="211">
        <v>4</v>
      </c>
      <c r="C7" s="212" t="s">
        <v>247</v>
      </c>
      <c r="D7" s="178"/>
      <c r="E7" s="178"/>
      <c r="F7" s="178"/>
      <c r="G7" s="178"/>
      <c r="H7" s="178"/>
      <c r="I7" s="178"/>
      <c r="J7" s="178"/>
      <c r="K7" s="178"/>
      <c r="L7" s="178"/>
      <c r="M7" s="178"/>
      <c r="N7" s="178"/>
    </row>
    <row r="8" spans="1:14" x14ac:dyDescent="0.4">
      <c r="A8" s="178"/>
      <c r="B8" s="211">
        <v>5</v>
      </c>
      <c r="C8" s="212" t="s">
        <v>254</v>
      </c>
      <c r="D8" s="178"/>
      <c r="E8" s="178"/>
      <c r="F8" s="178"/>
      <c r="G8" s="178"/>
      <c r="H8" s="178"/>
      <c r="I8" s="178"/>
      <c r="J8" s="178"/>
      <c r="K8" s="178"/>
      <c r="L8" s="178"/>
      <c r="M8" s="178"/>
      <c r="N8" s="178"/>
    </row>
    <row r="9" spans="1:14" x14ac:dyDescent="0.4">
      <c r="A9" s="178"/>
      <c r="B9" s="211">
        <v>6</v>
      </c>
      <c r="C9" s="212" t="s">
        <v>255</v>
      </c>
      <c r="D9" s="178"/>
      <c r="E9" s="178"/>
      <c r="F9" s="178"/>
      <c r="G9" s="178"/>
      <c r="H9" s="178"/>
      <c r="I9" s="178"/>
      <c r="J9" s="178"/>
      <c r="K9" s="178"/>
      <c r="L9" s="178"/>
      <c r="M9" s="178"/>
      <c r="N9" s="178"/>
    </row>
    <row r="10" spans="1:14" x14ac:dyDescent="0.4">
      <c r="A10" s="178"/>
      <c r="B10" s="211">
        <v>7</v>
      </c>
      <c r="C10" s="212" t="s">
        <v>289</v>
      </c>
      <c r="D10" s="178"/>
      <c r="E10" s="178"/>
      <c r="F10" s="178"/>
      <c r="G10" s="178"/>
      <c r="H10" s="178"/>
      <c r="I10" s="178"/>
      <c r="J10" s="178"/>
      <c r="K10" s="178"/>
      <c r="L10" s="178"/>
      <c r="M10" s="178"/>
      <c r="N10" s="178"/>
    </row>
    <row r="11" spans="1:14" x14ac:dyDescent="0.4">
      <c r="A11" s="178"/>
      <c r="B11" s="211">
        <v>8</v>
      </c>
      <c r="C11" s="212" t="s">
        <v>290</v>
      </c>
      <c r="D11" s="178"/>
      <c r="E11" s="178"/>
      <c r="F11" s="178"/>
      <c r="G11" s="178"/>
      <c r="H11" s="178"/>
      <c r="I11" s="178"/>
      <c r="J11" s="178"/>
      <c r="K11" s="178"/>
      <c r="L11" s="178"/>
      <c r="M11" s="178"/>
      <c r="N11" s="178"/>
    </row>
    <row r="12" spans="1:14" x14ac:dyDescent="0.4">
      <c r="A12" s="178"/>
      <c r="B12" s="211">
        <v>9</v>
      </c>
      <c r="C12" s="212"/>
      <c r="D12" s="178"/>
      <c r="E12" s="178"/>
      <c r="F12" s="178"/>
      <c r="G12" s="178"/>
      <c r="H12" s="178"/>
      <c r="I12" s="178"/>
      <c r="J12" s="178"/>
      <c r="K12" s="178"/>
      <c r="L12" s="178"/>
      <c r="M12" s="178"/>
      <c r="N12" s="178"/>
    </row>
    <row r="13" spans="1:14" x14ac:dyDescent="0.4">
      <c r="A13" s="178"/>
      <c r="B13" s="211">
        <v>10</v>
      </c>
      <c r="C13" s="212"/>
      <c r="D13" s="178"/>
      <c r="E13" s="178"/>
      <c r="F13" s="178"/>
      <c r="G13" s="178"/>
      <c r="H13" s="178"/>
      <c r="I13" s="178"/>
      <c r="J13" s="178"/>
      <c r="K13" s="178"/>
      <c r="L13" s="178"/>
      <c r="M13" s="178"/>
      <c r="N13" s="178"/>
    </row>
    <row r="14" spans="1:14" x14ac:dyDescent="0.4">
      <c r="A14" s="178"/>
      <c r="B14" s="178"/>
      <c r="C14" s="178"/>
      <c r="D14" s="178"/>
      <c r="E14" s="178"/>
      <c r="F14" s="178"/>
      <c r="G14" s="178"/>
      <c r="H14" s="178"/>
      <c r="I14" s="178"/>
      <c r="J14" s="178"/>
      <c r="K14" s="178"/>
      <c r="L14" s="178"/>
      <c r="M14" s="178"/>
      <c r="N14" s="178"/>
    </row>
    <row r="15" spans="1:14" x14ac:dyDescent="0.4">
      <c r="A15" s="178"/>
      <c r="B15" s="208" t="s">
        <v>108</v>
      </c>
      <c r="C15" s="178"/>
      <c r="D15" s="178"/>
      <c r="E15" s="178"/>
      <c r="F15" s="178"/>
      <c r="G15" s="178"/>
      <c r="H15" s="178"/>
      <c r="I15" s="178"/>
      <c r="J15" s="178"/>
      <c r="K15" s="178"/>
      <c r="L15" s="178"/>
      <c r="M15" s="178"/>
      <c r="N15" s="178"/>
    </row>
    <row r="16" spans="1:14" ht="19.5" thickBot="1" x14ac:dyDescent="0.45">
      <c r="A16" s="178"/>
      <c r="B16" s="178"/>
      <c r="C16" s="178"/>
      <c r="D16" s="178"/>
      <c r="E16" s="178"/>
      <c r="F16" s="178"/>
      <c r="G16" s="178"/>
      <c r="H16" s="178"/>
      <c r="I16" s="178"/>
      <c r="J16" s="178"/>
      <c r="K16" s="178"/>
      <c r="L16" s="178"/>
      <c r="M16" s="178"/>
      <c r="N16" s="178"/>
    </row>
    <row r="17" spans="1:14" ht="19.5" thickBot="1" x14ac:dyDescent="0.45">
      <c r="A17" s="178"/>
      <c r="B17" s="213" t="s">
        <v>90</v>
      </c>
      <c r="C17" s="214" t="s">
        <v>88</v>
      </c>
      <c r="D17" s="215" t="s">
        <v>133</v>
      </c>
      <c r="E17" s="215" t="s">
        <v>134</v>
      </c>
      <c r="F17" s="215" t="s">
        <v>135</v>
      </c>
      <c r="G17" s="216" t="s">
        <v>136</v>
      </c>
      <c r="H17" s="216" t="s">
        <v>248</v>
      </c>
      <c r="I17" s="216"/>
      <c r="J17" s="216"/>
      <c r="K17" s="216"/>
      <c r="L17" s="217"/>
      <c r="M17" s="178"/>
      <c r="N17" s="178"/>
    </row>
    <row r="18" spans="1:14" x14ac:dyDescent="0.4">
      <c r="A18" s="178"/>
      <c r="B18" s="424" t="s">
        <v>91</v>
      </c>
      <c r="C18" s="218" t="s">
        <v>139</v>
      </c>
      <c r="D18" s="219" t="s">
        <v>138</v>
      </c>
      <c r="E18" s="219" t="s">
        <v>140</v>
      </c>
      <c r="F18" s="219" t="s">
        <v>142</v>
      </c>
      <c r="G18" s="220" t="s">
        <v>143</v>
      </c>
      <c r="H18" s="220" t="s">
        <v>137</v>
      </c>
      <c r="I18" s="220"/>
      <c r="J18" s="220"/>
      <c r="K18" s="220"/>
      <c r="L18" s="221"/>
      <c r="M18" s="178"/>
      <c r="N18" s="178"/>
    </row>
    <row r="19" spans="1:14" x14ac:dyDescent="0.4">
      <c r="A19" s="178"/>
      <c r="B19" s="425"/>
      <c r="C19" s="222"/>
      <c r="D19" s="223" t="s">
        <v>139</v>
      </c>
      <c r="E19" s="223" t="s">
        <v>141</v>
      </c>
      <c r="F19" s="223" t="s">
        <v>139</v>
      </c>
      <c r="G19" s="224" t="s">
        <v>144</v>
      </c>
      <c r="H19" s="224"/>
      <c r="I19" s="224"/>
      <c r="J19" s="224"/>
      <c r="K19" s="224"/>
      <c r="L19" s="225"/>
      <c r="M19" s="178"/>
      <c r="N19" s="178"/>
    </row>
    <row r="20" spans="1:14" x14ac:dyDescent="0.4">
      <c r="A20" s="178"/>
      <c r="B20" s="425"/>
      <c r="C20" s="222"/>
      <c r="D20" s="223"/>
      <c r="E20" s="223"/>
      <c r="F20" s="223"/>
      <c r="G20" s="224" t="s">
        <v>145</v>
      </c>
      <c r="H20" s="224"/>
      <c r="I20" s="224"/>
      <c r="J20" s="224"/>
      <c r="K20" s="224"/>
      <c r="L20" s="225"/>
      <c r="M20" s="178"/>
      <c r="N20" s="178"/>
    </row>
    <row r="21" spans="1:14" x14ac:dyDescent="0.4">
      <c r="A21" s="178"/>
      <c r="B21" s="425"/>
      <c r="C21" s="222"/>
      <c r="D21" s="223"/>
      <c r="E21" s="223"/>
      <c r="F21" s="223"/>
      <c r="G21" s="224" t="s">
        <v>146</v>
      </c>
      <c r="H21" s="224"/>
      <c r="I21" s="224"/>
      <c r="J21" s="224"/>
      <c r="K21" s="224"/>
      <c r="L21" s="225"/>
      <c r="M21" s="178"/>
      <c r="N21" s="178"/>
    </row>
    <row r="22" spans="1:14" x14ac:dyDescent="0.4">
      <c r="A22" s="178"/>
      <c r="B22" s="425"/>
      <c r="C22" s="226"/>
      <c r="D22" s="227"/>
      <c r="E22" s="227"/>
      <c r="F22" s="227"/>
      <c r="G22" s="224" t="s">
        <v>141</v>
      </c>
      <c r="H22" s="224"/>
      <c r="I22" s="224"/>
      <c r="J22" s="224"/>
      <c r="K22" s="224"/>
      <c r="L22" s="225"/>
      <c r="M22" s="178"/>
      <c r="N22" s="178"/>
    </row>
    <row r="23" spans="1:14" x14ac:dyDescent="0.4">
      <c r="A23" s="178"/>
      <c r="B23" s="425"/>
      <c r="C23" s="226"/>
      <c r="D23" s="227"/>
      <c r="E23" s="227"/>
      <c r="F23" s="227"/>
      <c r="G23" s="224" t="s">
        <v>147</v>
      </c>
      <c r="H23" s="224"/>
      <c r="I23" s="224"/>
      <c r="J23" s="224"/>
      <c r="K23" s="224"/>
      <c r="L23" s="225"/>
      <c r="M23" s="178"/>
      <c r="N23" s="178"/>
    </row>
    <row r="24" spans="1:14" x14ac:dyDescent="0.4">
      <c r="A24" s="178"/>
      <c r="B24" s="425"/>
      <c r="C24" s="226"/>
      <c r="D24" s="227"/>
      <c r="E24" s="227"/>
      <c r="F24" s="227"/>
      <c r="G24" s="224" t="s">
        <v>148</v>
      </c>
      <c r="H24" s="224"/>
      <c r="I24" s="224"/>
      <c r="J24" s="224"/>
      <c r="K24" s="224"/>
      <c r="L24" s="225"/>
      <c r="M24" s="178"/>
      <c r="N24" s="178"/>
    </row>
    <row r="25" spans="1:14" x14ac:dyDescent="0.4">
      <c r="A25" s="178"/>
      <c r="B25" s="425"/>
      <c r="C25" s="226"/>
      <c r="D25" s="227"/>
      <c r="E25" s="227"/>
      <c r="F25" s="227"/>
      <c r="G25" s="224" t="s">
        <v>149</v>
      </c>
      <c r="H25" s="224"/>
      <c r="I25" s="224"/>
      <c r="J25" s="224"/>
      <c r="K25" s="224"/>
      <c r="L25" s="225"/>
      <c r="M25" s="178"/>
      <c r="N25" s="178"/>
    </row>
    <row r="26" spans="1:14" x14ac:dyDescent="0.4">
      <c r="A26" s="178"/>
      <c r="B26" s="425"/>
      <c r="C26" s="226"/>
      <c r="D26" s="227"/>
      <c r="E26" s="227"/>
      <c r="F26" s="227"/>
      <c r="G26" s="224" t="s">
        <v>150</v>
      </c>
      <c r="H26" s="224"/>
      <c r="I26" s="224"/>
      <c r="J26" s="224"/>
      <c r="K26" s="224"/>
      <c r="L26" s="225"/>
      <c r="M26" s="178"/>
      <c r="N26" s="178"/>
    </row>
    <row r="27" spans="1:14" ht="19.5" thickBot="1" x14ac:dyDescent="0.45">
      <c r="A27" s="178"/>
      <c r="B27" s="426"/>
      <c r="C27" s="228"/>
      <c r="D27" s="229"/>
      <c r="E27" s="229"/>
      <c r="F27" s="229"/>
      <c r="G27" s="230"/>
      <c r="H27" s="230"/>
      <c r="I27" s="230"/>
      <c r="J27" s="230"/>
      <c r="K27" s="230"/>
      <c r="L27" s="231"/>
      <c r="M27" s="178"/>
      <c r="N27" s="178"/>
    </row>
    <row r="28" spans="1:14" x14ac:dyDescent="0.4">
      <c r="A28" s="178"/>
      <c r="B28" s="178"/>
      <c r="C28" s="178"/>
      <c r="D28" s="178"/>
      <c r="E28" s="178"/>
      <c r="F28" s="178"/>
      <c r="G28" s="178"/>
      <c r="H28" s="178"/>
      <c r="I28" s="178"/>
      <c r="J28" s="178"/>
      <c r="K28" s="178"/>
      <c r="L28" s="178"/>
      <c r="M28" s="178"/>
      <c r="N28" s="178"/>
    </row>
    <row r="29" spans="1:14" x14ac:dyDescent="0.4">
      <c r="A29" s="178"/>
      <c r="B29" s="178"/>
      <c r="C29" s="178"/>
      <c r="D29" s="178"/>
      <c r="E29" s="178"/>
      <c r="F29" s="178"/>
      <c r="G29" s="178"/>
      <c r="H29" s="178"/>
      <c r="I29" s="178"/>
      <c r="J29" s="178"/>
      <c r="K29" s="178"/>
      <c r="L29" s="178"/>
      <c r="M29" s="178"/>
      <c r="N29" s="178"/>
    </row>
    <row r="30" spans="1:14" x14ac:dyDescent="0.4">
      <c r="A30" s="178"/>
      <c r="B30" s="178"/>
      <c r="C30" s="178"/>
      <c r="D30" s="178"/>
      <c r="E30" s="178"/>
      <c r="F30" s="178"/>
      <c r="G30" s="178"/>
      <c r="H30" s="178"/>
      <c r="I30" s="178"/>
      <c r="J30" s="178"/>
      <c r="K30" s="178"/>
      <c r="L30" s="178"/>
      <c r="M30" s="178"/>
      <c r="N30" s="178"/>
    </row>
    <row r="31" spans="1:14" x14ac:dyDescent="0.4">
      <c r="A31" s="178"/>
      <c r="B31" s="178"/>
      <c r="C31" s="178"/>
      <c r="D31" s="178"/>
      <c r="E31" s="178"/>
      <c r="F31" s="178"/>
      <c r="G31" s="178"/>
      <c r="H31" s="178"/>
      <c r="I31" s="178"/>
      <c r="J31" s="178"/>
      <c r="K31" s="178"/>
      <c r="L31" s="178"/>
      <c r="M31" s="178"/>
      <c r="N31" s="178"/>
    </row>
    <row r="32" spans="1:14" x14ac:dyDescent="0.4">
      <c r="A32" s="178"/>
      <c r="B32" s="178"/>
      <c r="C32" s="178" t="s">
        <v>291</v>
      </c>
      <c r="D32" s="178"/>
      <c r="E32" s="178"/>
      <c r="F32" s="178"/>
      <c r="G32" s="178"/>
      <c r="H32" s="178"/>
      <c r="I32" s="178"/>
      <c r="J32" s="178"/>
      <c r="K32" s="178"/>
      <c r="L32" s="178"/>
      <c r="M32" s="178"/>
      <c r="N32" s="178"/>
    </row>
    <row r="33" spans="1:14" x14ac:dyDescent="0.4">
      <c r="A33" s="178"/>
      <c r="B33" s="178"/>
      <c r="C33" s="178" t="s">
        <v>92</v>
      </c>
      <c r="D33" s="178"/>
      <c r="E33" s="178"/>
      <c r="F33" s="178"/>
      <c r="G33" s="178"/>
      <c r="H33" s="178"/>
      <c r="I33" s="178"/>
      <c r="J33" s="178"/>
      <c r="K33" s="178"/>
      <c r="L33" s="178"/>
      <c r="M33" s="178"/>
      <c r="N33" s="178"/>
    </row>
    <row r="34" spans="1:14" x14ac:dyDescent="0.4">
      <c r="A34" s="178"/>
      <c r="B34" s="178"/>
      <c r="C34" s="178" t="s">
        <v>292</v>
      </c>
      <c r="D34" s="178"/>
      <c r="E34" s="178"/>
      <c r="F34" s="178"/>
      <c r="G34" s="178"/>
      <c r="H34" s="178"/>
      <c r="I34" s="178"/>
      <c r="J34" s="178"/>
      <c r="K34" s="178"/>
      <c r="L34" s="178"/>
      <c r="M34" s="178"/>
      <c r="N34" s="178"/>
    </row>
    <row r="35" spans="1:14" x14ac:dyDescent="0.4">
      <c r="A35" s="178"/>
      <c r="B35" s="178"/>
      <c r="C35" s="178" t="s">
        <v>93</v>
      </c>
      <c r="D35" s="178"/>
      <c r="E35" s="178"/>
      <c r="F35" s="178"/>
      <c r="G35" s="178"/>
      <c r="H35" s="178"/>
      <c r="I35" s="178"/>
      <c r="J35" s="178"/>
      <c r="K35" s="178"/>
      <c r="L35" s="178"/>
      <c r="M35" s="178"/>
      <c r="N35" s="178"/>
    </row>
    <row r="36" spans="1:14" x14ac:dyDescent="0.4">
      <c r="A36" s="178"/>
      <c r="B36" s="178"/>
      <c r="C36" s="178" t="s">
        <v>249</v>
      </c>
      <c r="D36" s="178"/>
      <c r="E36" s="178"/>
      <c r="F36" s="178"/>
      <c r="G36" s="178"/>
      <c r="H36" s="178"/>
      <c r="I36" s="178"/>
      <c r="J36" s="178"/>
      <c r="K36" s="178"/>
      <c r="L36" s="178"/>
      <c r="M36" s="178"/>
      <c r="N36" s="178"/>
    </row>
    <row r="37" spans="1:14" x14ac:dyDescent="0.4">
      <c r="A37" s="178"/>
      <c r="B37" s="178"/>
      <c r="C37" s="178" t="s">
        <v>250</v>
      </c>
      <c r="D37" s="178"/>
      <c r="E37" s="178"/>
      <c r="F37" s="178"/>
      <c r="G37" s="178"/>
      <c r="H37" s="178"/>
      <c r="I37" s="178"/>
      <c r="J37" s="178"/>
      <c r="K37" s="178"/>
      <c r="L37" s="178"/>
      <c r="M37" s="178"/>
      <c r="N37" s="178"/>
    </row>
    <row r="38" spans="1:14" x14ac:dyDescent="0.4">
      <c r="A38" s="178"/>
      <c r="B38" s="178"/>
      <c r="C38" s="178" t="s">
        <v>251</v>
      </c>
      <c r="D38" s="178"/>
      <c r="E38" s="178"/>
      <c r="F38" s="178"/>
      <c r="G38" s="178"/>
      <c r="H38" s="178"/>
      <c r="I38" s="178"/>
      <c r="J38" s="178"/>
      <c r="K38" s="178"/>
      <c r="L38" s="178"/>
      <c r="M38" s="178"/>
      <c r="N38" s="178"/>
    </row>
    <row r="39" spans="1:14" x14ac:dyDescent="0.4">
      <c r="A39" s="178"/>
      <c r="B39" s="178"/>
      <c r="C39" s="178" t="s">
        <v>252</v>
      </c>
      <c r="D39" s="178"/>
      <c r="E39" s="178"/>
      <c r="F39" s="178"/>
      <c r="G39" s="178"/>
      <c r="H39" s="178"/>
      <c r="I39" s="178"/>
      <c r="J39" s="178"/>
      <c r="K39" s="178"/>
      <c r="L39" s="178"/>
      <c r="M39" s="178"/>
      <c r="N39" s="178"/>
    </row>
    <row r="40" spans="1:14" x14ac:dyDescent="0.4">
      <c r="A40" s="178"/>
      <c r="B40" s="178"/>
      <c r="C40" s="178" t="s">
        <v>253</v>
      </c>
      <c r="D40" s="178"/>
      <c r="E40" s="178"/>
      <c r="F40" s="178"/>
      <c r="G40" s="178"/>
      <c r="H40" s="178"/>
      <c r="I40" s="178"/>
      <c r="J40" s="178"/>
      <c r="K40" s="178"/>
      <c r="L40" s="178"/>
      <c r="M40" s="178"/>
      <c r="N40" s="178"/>
    </row>
    <row r="41" spans="1:14" x14ac:dyDescent="0.4">
      <c r="A41" s="178"/>
      <c r="B41" s="178"/>
      <c r="C41" s="178"/>
      <c r="D41" s="178"/>
      <c r="E41" s="178"/>
      <c r="F41" s="178"/>
      <c r="G41" s="178"/>
      <c r="H41" s="178"/>
      <c r="I41" s="178"/>
      <c r="J41" s="178"/>
      <c r="K41" s="178"/>
      <c r="L41" s="178"/>
      <c r="M41" s="178"/>
      <c r="N41" s="178"/>
    </row>
    <row r="42" spans="1:14" x14ac:dyDescent="0.4">
      <c r="A42" s="178"/>
      <c r="B42" s="178"/>
      <c r="C42" s="178" t="s">
        <v>94</v>
      </c>
      <c r="D42" s="178"/>
      <c r="E42" s="178"/>
      <c r="F42" s="178"/>
      <c r="G42" s="178"/>
      <c r="H42" s="178"/>
      <c r="I42" s="178"/>
      <c r="J42" s="178"/>
      <c r="K42" s="178"/>
      <c r="L42" s="178"/>
      <c r="M42" s="178"/>
      <c r="N42" s="178"/>
    </row>
    <row r="43" spans="1:14" x14ac:dyDescent="0.4">
      <c r="A43" s="178"/>
      <c r="B43" s="178"/>
      <c r="C43" s="178" t="s">
        <v>95</v>
      </c>
      <c r="D43" s="178"/>
      <c r="E43" s="178"/>
      <c r="F43" s="178"/>
      <c r="G43" s="178"/>
      <c r="H43" s="178"/>
      <c r="I43" s="178"/>
      <c r="J43" s="178"/>
      <c r="K43" s="178"/>
      <c r="L43" s="178"/>
      <c r="M43" s="178"/>
      <c r="N43" s="178"/>
    </row>
    <row r="44" spans="1:14" x14ac:dyDescent="0.4">
      <c r="A44" s="178"/>
      <c r="B44" s="178"/>
      <c r="C44" s="178"/>
      <c r="D44" s="178"/>
      <c r="E44" s="178"/>
      <c r="F44" s="178"/>
      <c r="G44" s="178"/>
      <c r="H44" s="178"/>
      <c r="I44" s="178"/>
      <c r="J44" s="178"/>
      <c r="K44" s="178"/>
      <c r="L44" s="178"/>
      <c r="M44" s="178"/>
      <c r="N44" s="178"/>
    </row>
    <row r="45" spans="1:14" x14ac:dyDescent="0.4">
      <c r="A45" s="178"/>
      <c r="B45" s="178"/>
      <c r="C45" s="178" t="s">
        <v>293</v>
      </c>
      <c r="D45" s="178"/>
      <c r="E45" s="178"/>
      <c r="F45" s="178"/>
      <c r="G45" s="178"/>
      <c r="H45" s="178"/>
      <c r="I45" s="178"/>
      <c r="J45" s="178"/>
      <c r="K45" s="178"/>
      <c r="L45" s="178"/>
      <c r="M45" s="178"/>
      <c r="N45" s="178"/>
    </row>
    <row r="46" spans="1:14" x14ac:dyDescent="0.4">
      <c r="A46" s="178"/>
      <c r="B46" s="178"/>
      <c r="C46" s="178" t="s">
        <v>96</v>
      </c>
      <c r="D46" s="178"/>
      <c r="E46" s="178"/>
      <c r="F46" s="178"/>
      <c r="G46" s="178"/>
      <c r="H46" s="178"/>
      <c r="I46" s="178"/>
      <c r="J46" s="178"/>
      <c r="K46" s="178"/>
      <c r="L46" s="178"/>
      <c r="M46" s="178"/>
      <c r="N46" s="178"/>
    </row>
    <row r="47" spans="1:14" x14ac:dyDescent="0.4">
      <c r="A47" s="178"/>
      <c r="B47" s="178"/>
      <c r="C47" s="178" t="s">
        <v>97</v>
      </c>
      <c r="D47" s="178"/>
      <c r="E47" s="178"/>
      <c r="F47" s="178"/>
      <c r="G47" s="178"/>
      <c r="H47" s="178"/>
      <c r="I47" s="178"/>
      <c r="J47" s="178"/>
      <c r="K47" s="178"/>
      <c r="L47" s="178"/>
      <c r="M47" s="178"/>
      <c r="N47" s="178"/>
    </row>
    <row r="48" spans="1:14" x14ac:dyDescent="0.4">
      <c r="A48" s="178"/>
      <c r="B48" s="178"/>
      <c r="C48" s="178" t="s">
        <v>98</v>
      </c>
      <c r="D48" s="178"/>
      <c r="E48" s="178"/>
      <c r="F48" s="178"/>
      <c r="G48" s="178"/>
      <c r="H48" s="178"/>
      <c r="I48" s="178"/>
      <c r="J48" s="178"/>
      <c r="K48" s="178"/>
      <c r="L48" s="178"/>
      <c r="M48" s="178"/>
      <c r="N48" s="178"/>
    </row>
    <row r="49" spans="1:14" x14ac:dyDescent="0.4">
      <c r="A49" s="178"/>
      <c r="B49" s="178"/>
      <c r="C49" s="178" t="s">
        <v>99</v>
      </c>
      <c r="D49" s="178"/>
      <c r="E49" s="178"/>
      <c r="F49" s="178"/>
      <c r="G49" s="178"/>
      <c r="H49" s="178"/>
      <c r="I49" s="178"/>
      <c r="J49" s="178"/>
      <c r="K49" s="178"/>
      <c r="L49" s="178"/>
      <c r="M49" s="178"/>
      <c r="N49" s="178"/>
    </row>
    <row r="50" spans="1:14" x14ac:dyDescent="0.4">
      <c r="A50" s="178"/>
      <c r="B50" s="178"/>
      <c r="C50" s="178" t="s">
        <v>100</v>
      </c>
      <c r="D50" s="178"/>
      <c r="E50" s="178"/>
      <c r="F50" s="178"/>
      <c r="G50" s="178"/>
      <c r="H50" s="178"/>
      <c r="I50" s="178"/>
      <c r="J50" s="178"/>
      <c r="K50" s="178"/>
      <c r="L50" s="178"/>
      <c r="M50" s="178"/>
      <c r="N50" s="178"/>
    </row>
    <row r="51" spans="1:14" x14ac:dyDescent="0.4">
      <c r="A51" s="178"/>
      <c r="B51" s="178"/>
      <c r="C51" s="178"/>
      <c r="D51" s="178"/>
      <c r="E51" s="178"/>
      <c r="F51" s="178"/>
      <c r="G51" s="178"/>
      <c r="H51" s="178"/>
      <c r="I51" s="178"/>
      <c r="J51" s="178"/>
      <c r="K51" s="178"/>
      <c r="L51" s="178"/>
      <c r="M51" s="178"/>
      <c r="N51" s="178"/>
    </row>
    <row r="52" spans="1:14" x14ac:dyDescent="0.4">
      <c r="A52" s="178"/>
      <c r="B52" s="178"/>
      <c r="C52" s="178"/>
      <c r="D52" s="178"/>
      <c r="E52" s="178"/>
      <c r="F52" s="178"/>
      <c r="G52" s="178"/>
      <c r="H52" s="178"/>
      <c r="I52" s="178"/>
      <c r="J52" s="178"/>
      <c r="K52" s="178"/>
      <c r="L52" s="178"/>
      <c r="M52" s="178"/>
      <c r="N52" s="178"/>
    </row>
    <row r="53" spans="1:14" x14ac:dyDescent="0.4">
      <c r="A53" s="178"/>
      <c r="B53" s="178"/>
      <c r="C53" s="178"/>
      <c r="D53" s="178"/>
      <c r="E53" s="178"/>
      <c r="F53" s="178"/>
      <c r="G53" s="178"/>
      <c r="H53" s="178"/>
      <c r="I53" s="178"/>
      <c r="J53" s="178"/>
      <c r="K53" s="178"/>
      <c r="L53" s="178"/>
      <c r="M53" s="178"/>
      <c r="N53" s="178"/>
    </row>
    <row r="54" spans="1:14" x14ac:dyDescent="0.4">
      <c r="A54" s="178"/>
      <c r="B54" s="178"/>
      <c r="C54" s="178"/>
      <c r="D54" s="178"/>
      <c r="E54" s="178"/>
      <c r="F54" s="178"/>
      <c r="G54" s="178"/>
      <c r="H54" s="178"/>
      <c r="I54" s="178"/>
      <c r="J54" s="178"/>
      <c r="K54" s="178"/>
      <c r="L54" s="178"/>
      <c r="M54" s="178"/>
      <c r="N54" s="178"/>
    </row>
    <row r="55" spans="1:14" x14ac:dyDescent="0.4">
      <c r="A55" s="178"/>
      <c r="B55" s="178"/>
      <c r="C55" s="178"/>
      <c r="D55" s="178"/>
      <c r="E55" s="178"/>
      <c r="F55" s="178"/>
      <c r="G55" s="178"/>
      <c r="H55" s="178"/>
      <c r="I55" s="178"/>
      <c r="J55" s="178"/>
      <c r="K55" s="178"/>
      <c r="L55" s="178"/>
      <c r="M55" s="178"/>
      <c r="N55" s="178"/>
    </row>
    <row r="56" spans="1:14" x14ac:dyDescent="0.4">
      <c r="A56" s="178"/>
      <c r="B56" s="178"/>
      <c r="C56" s="178"/>
      <c r="D56" s="178"/>
      <c r="E56" s="178"/>
      <c r="F56" s="178"/>
      <c r="G56" s="178"/>
      <c r="H56" s="178"/>
      <c r="I56" s="178"/>
      <c r="J56" s="178"/>
      <c r="K56" s="178"/>
      <c r="L56" s="178"/>
      <c r="M56" s="178"/>
      <c r="N56" s="178"/>
    </row>
    <row r="57" spans="1:14" x14ac:dyDescent="0.4">
      <c r="A57" s="178"/>
      <c r="B57" s="178"/>
      <c r="C57" s="178"/>
      <c r="D57" s="178"/>
      <c r="E57" s="178"/>
      <c r="F57" s="178"/>
      <c r="G57" s="178"/>
      <c r="H57" s="178"/>
      <c r="I57" s="178"/>
      <c r="J57" s="178"/>
      <c r="K57" s="178"/>
      <c r="L57" s="178"/>
      <c r="M57" s="178"/>
      <c r="N57" s="178"/>
    </row>
    <row r="58" spans="1:14" x14ac:dyDescent="0.4">
      <c r="A58" s="178"/>
      <c r="B58" s="178"/>
      <c r="C58" s="178"/>
      <c r="D58" s="178"/>
      <c r="E58" s="178"/>
      <c r="F58" s="178"/>
      <c r="G58" s="178"/>
      <c r="H58" s="178"/>
      <c r="I58" s="178"/>
      <c r="J58" s="178"/>
      <c r="K58" s="178"/>
      <c r="L58" s="178"/>
      <c r="M58" s="178"/>
      <c r="N58" s="178"/>
    </row>
    <row r="59" spans="1:14" x14ac:dyDescent="0.4">
      <c r="A59" s="178"/>
      <c r="B59" s="178"/>
      <c r="C59" s="178"/>
      <c r="D59" s="178"/>
      <c r="E59" s="178"/>
      <c r="F59" s="178"/>
      <c r="G59" s="178"/>
      <c r="H59" s="178"/>
      <c r="I59" s="178"/>
      <c r="J59" s="178"/>
      <c r="K59" s="178"/>
      <c r="L59" s="178"/>
      <c r="M59" s="178"/>
      <c r="N59" s="178"/>
    </row>
    <row r="60" spans="1:14" x14ac:dyDescent="0.4">
      <c r="A60" s="178"/>
      <c r="B60" s="178"/>
      <c r="C60" s="178"/>
      <c r="D60" s="178"/>
      <c r="E60" s="178"/>
      <c r="F60" s="178"/>
      <c r="G60" s="178"/>
      <c r="H60" s="178"/>
      <c r="I60" s="178"/>
      <c r="J60" s="178"/>
      <c r="K60" s="178"/>
      <c r="L60" s="178"/>
      <c r="M60" s="178"/>
      <c r="N60" s="178"/>
    </row>
    <row r="61" spans="1:14" x14ac:dyDescent="0.4">
      <c r="A61" s="178"/>
      <c r="B61" s="178"/>
      <c r="C61" s="178"/>
      <c r="D61" s="178"/>
      <c r="E61" s="178"/>
      <c r="F61" s="178"/>
      <c r="G61" s="178"/>
      <c r="H61" s="178"/>
      <c r="I61" s="178"/>
      <c r="J61" s="178"/>
      <c r="K61" s="178"/>
      <c r="L61" s="178"/>
      <c r="M61" s="178"/>
      <c r="N61" s="178"/>
    </row>
    <row r="62" spans="1:14" x14ac:dyDescent="0.4">
      <c r="A62" s="178"/>
      <c r="B62" s="178"/>
      <c r="C62" s="178"/>
      <c r="D62" s="178"/>
      <c r="E62" s="178"/>
      <c r="F62" s="178"/>
      <c r="G62" s="178"/>
      <c r="H62" s="178"/>
      <c r="I62" s="178"/>
      <c r="J62" s="178"/>
      <c r="K62" s="178"/>
      <c r="L62" s="178"/>
      <c r="M62" s="178"/>
      <c r="N62" s="178"/>
    </row>
    <row r="63" spans="1:14" x14ac:dyDescent="0.4">
      <c r="A63" s="178"/>
      <c r="B63" s="178"/>
      <c r="C63" s="178"/>
      <c r="D63" s="178"/>
      <c r="E63" s="178"/>
      <c r="F63" s="178"/>
      <c r="G63" s="178"/>
      <c r="H63" s="178"/>
      <c r="I63" s="178"/>
      <c r="J63" s="178"/>
      <c r="K63" s="178"/>
      <c r="L63" s="178"/>
      <c r="M63" s="178"/>
      <c r="N63" s="178"/>
    </row>
    <row r="64" spans="1:14" x14ac:dyDescent="0.4">
      <c r="A64" s="178"/>
      <c r="B64" s="178"/>
      <c r="C64" s="178"/>
      <c r="D64" s="178"/>
      <c r="E64" s="178"/>
      <c r="F64" s="178"/>
      <c r="G64" s="178"/>
      <c r="H64" s="178"/>
      <c r="I64" s="178"/>
      <c r="J64" s="178"/>
      <c r="K64" s="178"/>
      <c r="L64" s="178"/>
      <c r="M64" s="178"/>
      <c r="N64" s="178"/>
    </row>
    <row r="65" spans="1:14" x14ac:dyDescent="0.4">
      <c r="A65" s="178"/>
      <c r="B65" s="178"/>
      <c r="C65" s="178"/>
      <c r="D65" s="178"/>
      <c r="E65" s="178"/>
      <c r="F65" s="178"/>
      <c r="G65" s="178"/>
      <c r="H65" s="178"/>
      <c r="I65" s="178"/>
      <c r="J65" s="178"/>
      <c r="K65" s="178"/>
      <c r="L65" s="178"/>
      <c r="M65" s="178"/>
      <c r="N65" s="178"/>
    </row>
    <row r="66" spans="1:14" x14ac:dyDescent="0.4">
      <c r="A66" s="178"/>
      <c r="B66" s="178"/>
      <c r="C66" s="178"/>
      <c r="D66" s="178"/>
      <c r="E66" s="178"/>
      <c r="F66" s="178"/>
      <c r="G66" s="178"/>
      <c r="H66" s="178"/>
      <c r="I66" s="178"/>
      <c r="J66" s="178"/>
      <c r="K66" s="178"/>
      <c r="L66" s="178"/>
      <c r="M66" s="178"/>
      <c r="N66" s="178"/>
    </row>
    <row r="67" spans="1:14" x14ac:dyDescent="0.4">
      <c r="A67" s="178"/>
      <c r="B67" s="178"/>
      <c r="C67" s="178"/>
      <c r="D67" s="178"/>
      <c r="E67" s="178"/>
      <c r="F67" s="178"/>
      <c r="G67" s="178"/>
      <c r="H67" s="178"/>
      <c r="I67" s="178"/>
      <c r="J67" s="178"/>
      <c r="K67" s="178"/>
      <c r="L67" s="178"/>
      <c r="M67" s="178"/>
      <c r="N67" s="178"/>
    </row>
    <row r="68" spans="1:14" x14ac:dyDescent="0.4">
      <c r="A68" s="178"/>
      <c r="B68" s="178"/>
      <c r="C68" s="178"/>
      <c r="D68" s="178"/>
      <c r="E68" s="178"/>
      <c r="F68" s="178"/>
      <c r="G68" s="178"/>
      <c r="H68" s="178"/>
      <c r="I68" s="178"/>
      <c r="J68" s="178"/>
      <c r="K68" s="178"/>
      <c r="L68" s="178"/>
      <c r="M68" s="178"/>
      <c r="N68" s="178"/>
    </row>
    <row r="69" spans="1:14" x14ac:dyDescent="0.4">
      <c r="A69" s="178"/>
      <c r="B69" s="178"/>
      <c r="C69" s="178"/>
      <c r="D69" s="178"/>
      <c r="E69" s="178"/>
      <c r="F69" s="178"/>
      <c r="G69" s="178"/>
      <c r="H69" s="178"/>
      <c r="I69" s="178"/>
      <c r="J69" s="178"/>
      <c r="K69" s="178"/>
      <c r="L69" s="178"/>
      <c r="M69" s="178"/>
      <c r="N69" s="178"/>
    </row>
    <row r="70" spans="1:14" x14ac:dyDescent="0.4">
      <c r="A70" s="178"/>
      <c r="B70" s="178"/>
      <c r="C70" s="178"/>
      <c r="D70" s="178"/>
      <c r="E70" s="178"/>
      <c r="F70" s="178"/>
      <c r="G70" s="178"/>
      <c r="H70" s="178"/>
      <c r="I70" s="178"/>
      <c r="J70" s="178"/>
      <c r="K70" s="178"/>
      <c r="L70" s="178"/>
      <c r="M70" s="178"/>
      <c r="N70" s="178"/>
    </row>
    <row r="71" spans="1:14" x14ac:dyDescent="0.4">
      <c r="A71" s="178"/>
      <c r="B71" s="178"/>
      <c r="C71" s="178"/>
      <c r="D71" s="178"/>
      <c r="E71" s="178"/>
      <c r="F71" s="178"/>
      <c r="G71" s="178"/>
      <c r="H71" s="178"/>
      <c r="I71" s="178"/>
      <c r="J71" s="178"/>
      <c r="K71" s="178"/>
      <c r="L71" s="178"/>
      <c r="M71" s="178"/>
      <c r="N71" s="178"/>
    </row>
    <row r="72" spans="1:14" x14ac:dyDescent="0.4">
      <c r="A72" s="178"/>
      <c r="B72" s="178"/>
      <c r="C72" s="178"/>
      <c r="D72" s="178"/>
      <c r="E72" s="178"/>
      <c r="F72" s="178"/>
      <c r="G72" s="178"/>
      <c r="H72" s="178"/>
      <c r="I72" s="178"/>
      <c r="J72" s="178"/>
      <c r="K72" s="178"/>
      <c r="L72" s="178"/>
      <c r="M72" s="178"/>
      <c r="N72" s="178"/>
    </row>
    <row r="73" spans="1:14" x14ac:dyDescent="0.4">
      <c r="A73" s="178"/>
      <c r="B73" s="178"/>
      <c r="C73" s="178"/>
      <c r="D73" s="178"/>
      <c r="E73" s="178"/>
      <c r="F73" s="178"/>
      <c r="G73" s="178"/>
      <c r="H73" s="178"/>
      <c r="I73" s="178"/>
      <c r="J73" s="178"/>
      <c r="K73" s="178"/>
      <c r="L73" s="178"/>
      <c r="M73" s="178"/>
      <c r="N73" s="178"/>
    </row>
    <row r="74" spans="1:14" x14ac:dyDescent="0.4">
      <c r="A74" s="178"/>
      <c r="B74" s="178"/>
      <c r="C74" s="178"/>
      <c r="D74" s="178"/>
      <c r="E74" s="178"/>
      <c r="F74" s="178"/>
      <c r="G74" s="178"/>
      <c r="H74" s="178"/>
      <c r="I74" s="178"/>
      <c r="J74" s="178"/>
      <c r="K74" s="178"/>
      <c r="L74" s="178"/>
      <c r="M74" s="178"/>
      <c r="N74" s="178"/>
    </row>
    <row r="75" spans="1:14" x14ac:dyDescent="0.4">
      <c r="A75" s="178"/>
      <c r="B75" s="178"/>
      <c r="C75" s="178"/>
      <c r="D75" s="178"/>
      <c r="E75" s="178"/>
      <c r="F75" s="178"/>
      <c r="G75" s="178"/>
      <c r="H75" s="178"/>
      <c r="I75" s="178"/>
      <c r="J75" s="178"/>
      <c r="K75" s="178"/>
      <c r="L75" s="178"/>
      <c r="M75" s="178"/>
      <c r="N75" s="178"/>
    </row>
    <row r="76" spans="1:14" x14ac:dyDescent="0.4">
      <c r="A76" s="178"/>
      <c r="B76" s="178"/>
      <c r="C76" s="178"/>
      <c r="D76" s="178"/>
      <c r="E76" s="178"/>
      <c r="F76" s="178"/>
      <c r="G76" s="178"/>
      <c r="H76" s="178"/>
      <c r="I76" s="178"/>
      <c r="J76" s="178"/>
      <c r="K76" s="178"/>
      <c r="L76" s="178"/>
      <c r="M76" s="178"/>
      <c r="N76" s="178"/>
    </row>
    <row r="77" spans="1:14" x14ac:dyDescent="0.4">
      <c r="A77" s="178"/>
      <c r="B77" s="178"/>
      <c r="C77" s="178"/>
      <c r="D77" s="178"/>
      <c r="E77" s="178"/>
      <c r="F77" s="178"/>
      <c r="G77" s="178"/>
      <c r="H77" s="178"/>
      <c r="I77" s="178"/>
      <c r="J77" s="178"/>
      <c r="K77" s="178"/>
      <c r="L77" s="178"/>
      <c r="M77" s="178"/>
      <c r="N77" s="178"/>
    </row>
    <row r="78" spans="1:14" x14ac:dyDescent="0.4">
      <c r="A78" s="178"/>
      <c r="B78" s="178"/>
      <c r="C78" s="178"/>
      <c r="D78" s="178"/>
      <c r="E78" s="178"/>
      <c r="F78" s="178"/>
      <c r="G78" s="178"/>
      <c r="H78" s="178"/>
      <c r="I78" s="178"/>
      <c r="J78" s="178"/>
      <c r="K78" s="178"/>
      <c r="L78" s="178"/>
      <c r="M78" s="178"/>
      <c r="N78" s="178"/>
    </row>
    <row r="79" spans="1:14" x14ac:dyDescent="0.4">
      <c r="A79" s="178"/>
      <c r="B79" s="178"/>
      <c r="C79" s="178"/>
      <c r="D79" s="178"/>
      <c r="E79" s="178"/>
      <c r="F79" s="178"/>
      <c r="G79" s="178"/>
      <c r="H79" s="178"/>
      <c r="I79" s="178"/>
      <c r="J79" s="178"/>
      <c r="K79" s="178"/>
      <c r="L79" s="178"/>
      <c r="M79" s="178"/>
      <c r="N79" s="178"/>
    </row>
    <row r="80" spans="1:14" x14ac:dyDescent="0.4">
      <c r="A80" s="178"/>
      <c r="B80" s="178"/>
      <c r="C80" s="178"/>
      <c r="D80" s="178"/>
      <c r="E80" s="178"/>
      <c r="F80" s="178"/>
      <c r="G80" s="178"/>
      <c r="H80" s="178"/>
      <c r="I80" s="178"/>
      <c r="J80" s="178"/>
      <c r="K80" s="178"/>
      <c r="L80" s="178"/>
      <c r="M80" s="178"/>
      <c r="N80" s="178"/>
    </row>
    <row r="81" spans="1:14" x14ac:dyDescent="0.4">
      <c r="A81" s="178"/>
      <c r="B81" s="178"/>
      <c r="C81" s="178"/>
      <c r="D81" s="178"/>
      <c r="E81" s="178"/>
      <c r="F81" s="178"/>
      <c r="G81" s="178"/>
      <c r="H81" s="178"/>
      <c r="I81" s="178"/>
      <c r="J81" s="178"/>
      <c r="K81" s="178"/>
      <c r="L81" s="178"/>
      <c r="M81" s="178"/>
      <c r="N81" s="178"/>
    </row>
    <row r="82" spans="1:14" x14ac:dyDescent="0.4">
      <c r="A82" s="178"/>
      <c r="B82" s="178"/>
      <c r="C82" s="178"/>
      <c r="D82" s="178"/>
      <c r="E82" s="178"/>
      <c r="F82" s="178"/>
      <c r="G82" s="178"/>
      <c r="H82" s="178"/>
      <c r="I82" s="178"/>
      <c r="J82" s="178"/>
      <c r="K82" s="178"/>
      <c r="L82" s="178"/>
      <c r="M82" s="178"/>
      <c r="N82" s="178"/>
    </row>
    <row r="83" spans="1:14" x14ac:dyDescent="0.4">
      <c r="A83" s="178"/>
      <c r="B83" s="178"/>
      <c r="C83" s="178"/>
      <c r="D83" s="178"/>
      <c r="E83" s="178"/>
      <c r="F83" s="178"/>
      <c r="G83" s="178"/>
      <c r="H83" s="178"/>
      <c r="I83" s="178"/>
      <c r="J83" s="178"/>
      <c r="K83" s="178"/>
      <c r="L83" s="178"/>
      <c r="M83" s="178"/>
      <c r="N83" s="178"/>
    </row>
    <row r="84" spans="1:14" x14ac:dyDescent="0.4">
      <c r="A84" s="178"/>
      <c r="B84" s="178"/>
      <c r="C84" s="178"/>
      <c r="D84" s="178"/>
      <c r="E84" s="178"/>
      <c r="F84" s="178"/>
      <c r="G84" s="178"/>
      <c r="H84" s="178"/>
      <c r="I84" s="178"/>
      <c r="J84" s="178"/>
      <c r="K84" s="178"/>
      <c r="L84" s="178"/>
      <c r="M84" s="178"/>
      <c r="N84" s="178"/>
    </row>
    <row r="85" spans="1:14" x14ac:dyDescent="0.4">
      <c r="A85" s="178"/>
      <c r="B85" s="178"/>
      <c r="C85" s="178"/>
      <c r="D85" s="178"/>
      <c r="E85" s="178"/>
      <c r="F85" s="178"/>
      <c r="G85" s="178"/>
      <c r="H85" s="178"/>
      <c r="I85" s="178"/>
      <c r="J85" s="178"/>
      <c r="K85" s="178"/>
      <c r="L85" s="178"/>
      <c r="M85" s="178"/>
      <c r="N85" s="178"/>
    </row>
    <row r="86" spans="1:14" x14ac:dyDescent="0.4">
      <c r="A86" s="178"/>
      <c r="B86" s="178"/>
      <c r="C86" s="178"/>
      <c r="D86" s="178"/>
      <c r="E86" s="178"/>
      <c r="F86" s="178"/>
      <c r="G86" s="178"/>
      <c r="H86" s="178"/>
      <c r="I86" s="178"/>
      <c r="J86" s="178"/>
      <c r="K86" s="178"/>
      <c r="L86" s="178"/>
      <c r="M86" s="178"/>
      <c r="N86" s="178"/>
    </row>
    <row r="87" spans="1:14" x14ac:dyDescent="0.4">
      <c r="A87" s="178"/>
      <c r="B87" s="178"/>
      <c r="C87" s="178"/>
      <c r="D87" s="178"/>
      <c r="E87" s="178"/>
      <c r="F87" s="178"/>
      <c r="G87" s="178"/>
      <c r="H87" s="178"/>
      <c r="I87" s="178"/>
      <c r="J87" s="178"/>
      <c r="K87" s="178"/>
      <c r="L87" s="178"/>
      <c r="M87" s="178"/>
      <c r="N87" s="178"/>
    </row>
    <row r="88" spans="1:14" x14ac:dyDescent="0.4">
      <c r="A88" s="178"/>
      <c r="B88" s="178"/>
      <c r="C88" s="178"/>
      <c r="D88" s="178"/>
      <c r="E88" s="178"/>
      <c r="F88" s="178"/>
      <c r="G88" s="178"/>
      <c r="H88" s="178"/>
      <c r="I88" s="178"/>
      <c r="J88" s="178"/>
      <c r="K88" s="178"/>
      <c r="L88" s="178"/>
      <c r="M88" s="178"/>
      <c r="N88" s="178"/>
    </row>
    <row r="89" spans="1:14" x14ac:dyDescent="0.4">
      <c r="A89" s="178"/>
      <c r="B89" s="178"/>
      <c r="C89" s="178"/>
      <c r="D89" s="178"/>
      <c r="E89" s="178"/>
      <c r="F89" s="178"/>
      <c r="G89" s="178"/>
      <c r="H89" s="178"/>
      <c r="I89" s="178"/>
      <c r="J89" s="178"/>
      <c r="K89" s="178"/>
      <c r="L89" s="178"/>
      <c r="M89" s="178"/>
      <c r="N89" s="178"/>
    </row>
    <row r="90" spans="1:14" x14ac:dyDescent="0.4">
      <c r="A90" s="178"/>
      <c r="B90" s="178"/>
      <c r="C90" s="178"/>
      <c r="D90" s="178"/>
      <c r="E90" s="178"/>
      <c r="F90" s="178"/>
      <c r="G90" s="178"/>
      <c r="H90" s="178"/>
      <c r="I90" s="178"/>
      <c r="J90" s="178"/>
      <c r="K90" s="178"/>
      <c r="L90" s="178"/>
      <c r="M90" s="178"/>
      <c r="N90" s="178"/>
    </row>
    <row r="91" spans="1:14" x14ac:dyDescent="0.4">
      <c r="A91" s="178"/>
      <c r="B91" s="178"/>
      <c r="C91" s="178"/>
      <c r="D91" s="178"/>
      <c r="E91" s="178"/>
      <c r="F91" s="178"/>
      <c r="G91" s="178"/>
      <c r="H91" s="178"/>
      <c r="I91" s="178"/>
      <c r="J91" s="178"/>
      <c r="K91" s="178"/>
      <c r="L91" s="178"/>
      <c r="M91" s="178"/>
      <c r="N91" s="178"/>
    </row>
    <row r="92" spans="1:14" x14ac:dyDescent="0.4">
      <c r="A92" s="178"/>
      <c r="B92" s="178"/>
      <c r="C92" s="178"/>
      <c r="D92" s="178"/>
      <c r="E92" s="178"/>
      <c r="F92" s="178"/>
      <c r="G92" s="178"/>
      <c r="H92" s="178"/>
      <c r="I92" s="178"/>
      <c r="J92" s="178"/>
      <c r="K92" s="178"/>
      <c r="L92" s="178"/>
      <c r="M92" s="178"/>
      <c r="N92" s="178"/>
    </row>
    <row r="93" spans="1:14" x14ac:dyDescent="0.4">
      <c r="A93" s="178"/>
      <c r="B93" s="178"/>
      <c r="C93" s="178"/>
      <c r="D93" s="178"/>
      <c r="E93" s="178"/>
      <c r="F93" s="178"/>
      <c r="G93" s="178"/>
      <c r="H93" s="178"/>
      <c r="I93" s="178"/>
      <c r="J93" s="178"/>
      <c r="K93" s="178"/>
      <c r="L93" s="178"/>
      <c r="M93" s="178"/>
      <c r="N93" s="178"/>
    </row>
    <row r="94" spans="1:14" x14ac:dyDescent="0.4">
      <c r="A94" s="178"/>
      <c r="B94" s="178"/>
      <c r="C94" s="178"/>
      <c r="D94" s="178"/>
      <c r="E94" s="178"/>
      <c r="F94" s="178"/>
      <c r="G94" s="178"/>
      <c r="H94" s="178"/>
      <c r="I94" s="178"/>
      <c r="J94" s="178"/>
      <c r="K94" s="178"/>
      <c r="L94" s="178"/>
      <c r="M94" s="178"/>
      <c r="N94" s="178"/>
    </row>
    <row r="95" spans="1:14" x14ac:dyDescent="0.4">
      <c r="A95" s="178"/>
      <c r="B95" s="178"/>
      <c r="C95" s="178"/>
      <c r="D95" s="178"/>
      <c r="E95" s="178"/>
      <c r="F95" s="178"/>
      <c r="G95" s="178"/>
      <c r="H95" s="178"/>
      <c r="I95" s="178"/>
      <c r="J95" s="178"/>
      <c r="K95" s="178"/>
      <c r="L95" s="178"/>
      <c r="M95" s="178"/>
      <c r="N95" s="178"/>
    </row>
    <row r="96" spans="1:14" x14ac:dyDescent="0.4">
      <c r="A96" s="178"/>
      <c r="B96" s="178"/>
      <c r="C96" s="178"/>
      <c r="D96" s="178"/>
      <c r="E96" s="178"/>
      <c r="F96" s="178"/>
      <c r="G96" s="178"/>
      <c r="H96" s="178"/>
      <c r="I96" s="178"/>
      <c r="J96" s="178"/>
      <c r="K96" s="178"/>
      <c r="L96" s="178"/>
      <c r="M96" s="178"/>
      <c r="N96" s="178"/>
    </row>
    <row r="97" spans="1:14" x14ac:dyDescent="0.4">
      <c r="A97" s="178"/>
      <c r="B97" s="178"/>
      <c r="C97" s="178"/>
      <c r="D97" s="178"/>
      <c r="E97" s="178"/>
      <c r="F97" s="178"/>
      <c r="G97" s="178"/>
      <c r="H97" s="178"/>
      <c r="I97" s="178"/>
      <c r="J97" s="178"/>
      <c r="K97" s="178"/>
      <c r="L97" s="178"/>
      <c r="M97" s="178"/>
      <c r="N97" s="178"/>
    </row>
    <row r="98" spans="1:14" x14ac:dyDescent="0.4">
      <c r="A98" s="178"/>
      <c r="B98" s="178"/>
      <c r="C98" s="178"/>
      <c r="D98" s="178"/>
      <c r="E98" s="178"/>
      <c r="F98" s="178"/>
      <c r="G98" s="178"/>
      <c r="H98" s="178"/>
      <c r="I98" s="178"/>
      <c r="J98" s="178"/>
      <c r="K98" s="178"/>
      <c r="L98" s="178"/>
      <c r="M98" s="178"/>
      <c r="N98" s="178"/>
    </row>
    <row r="99" spans="1:14" x14ac:dyDescent="0.4">
      <c r="A99" s="178"/>
      <c r="B99" s="178"/>
      <c r="C99" s="178"/>
      <c r="D99" s="178"/>
      <c r="E99" s="178"/>
      <c r="F99" s="178"/>
      <c r="G99" s="178"/>
      <c r="H99" s="178"/>
      <c r="I99" s="178"/>
      <c r="J99" s="178"/>
      <c r="K99" s="178"/>
      <c r="L99" s="178"/>
      <c r="M99" s="178"/>
      <c r="N99" s="178"/>
    </row>
    <row r="100" spans="1:14" x14ac:dyDescent="0.4">
      <c r="A100" s="178"/>
      <c r="B100" s="178"/>
      <c r="C100" s="178"/>
      <c r="D100" s="178"/>
      <c r="E100" s="178"/>
      <c r="F100" s="178"/>
      <c r="G100" s="178"/>
      <c r="H100" s="178"/>
      <c r="I100" s="178"/>
      <c r="J100" s="178"/>
      <c r="K100" s="178"/>
      <c r="L100" s="178"/>
      <c r="M100" s="178"/>
      <c r="N100" s="178"/>
    </row>
    <row r="101" spans="1:14" x14ac:dyDescent="0.4">
      <c r="A101" s="178"/>
      <c r="B101" s="178"/>
      <c r="C101" s="178"/>
      <c r="D101" s="178"/>
      <c r="E101" s="178"/>
      <c r="F101" s="178"/>
      <c r="G101" s="178"/>
      <c r="H101" s="178"/>
      <c r="I101" s="178"/>
      <c r="J101" s="178"/>
      <c r="K101" s="178"/>
      <c r="L101" s="178"/>
      <c r="M101" s="178"/>
      <c r="N101" s="178"/>
    </row>
    <row r="102" spans="1:14" x14ac:dyDescent="0.4">
      <c r="A102" s="178"/>
      <c r="B102" s="178"/>
      <c r="C102" s="178"/>
      <c r="D102" s="178"/>
      <c r="E102" s="178"/>
      <c r="F102" s="178"/>
      <c r="G102" s="178"/>
      <c r="H102" s="178"/>
      <c r="I102" s="178"/>
      <c r="J102" s="178"/>
      <c r="K102" s="178"/>
      <c r="L102" s="178"/>
      <c r="M102" s="178"/>
      <c r="N102" s="178"/>
    </row>
    <row r="103" spans="1:14" x14ac:dyDescent="0.4">
      <c r="A103" s="178"/>
      <c r="B103" s="178"/>
      <c r="C103" s="178"/>
      <c r="D103" s="178"/>
      <c r="E103" s="178"/>
      <c r="F103" s="178"/>
      <c r="G103" s="178"/>
      <c r="H103" s="178"/>
      <c r="I103" s="178"/>
      <c r="J103" s="178"/>
      <c r="K103" s="178"/>
      <c r="L103" s="178"/>
      <c r="M103" s="178"/>
      <c r="N103" s="178"/>
    </row>
    <row r="104" spans="1:14" x14ac:dyDescent="0.4">
      <c r="A104" s="178"/>
      <c r="B104" s="178"/>
      <c r="C104" s="178"/>
      <c r="D104" s="178"/>
      <c r="E104" s="178"/>
      <c r="F104" s="178"/>
      <c r="G104" s="178"/>
      <c r="H104" s="178"/>
      <c r="I104" s="178"/>
      <c r="J104" s="178"/>
      <c r="K104" s="178"/>
      <c r="L104" s="178"/>
      <c r="M104" s="178"/>
      <c r="N104" s="178"/>
    </row>
    <row r="105" spans="1:14" x14ac:dyDescent="0.4">
      <c r="A105" s="178"/>
      <c r="B105" s="178"/>
      <c r="C105" s="178"/>
      <c r="D105" s="178"/>
      <c r="E105" s="178"/>
      <c r="F105" s="178"/>
      <c r="G105" s="178"/>
      <c r="H105" s="178"/>
      <c r="I105" s="178"/>
      <c r="J105" s="178"/>
      <c r="K105" s="178"/>
      <c r="L105" s="178"/>
      <c r="M105" s="178"/>
      <c r="N105" s="178"/>
    </row>
    <row r="106" spans="1:14" x14ac:dyDescent="0.4">
      <c r="A106" s="178"/>
      <c r="B106" s="178"/>
      <c r="C106" s="178"/>
      <c r="D106" s="178"/>
      <c r="E106" s="178"/>
      <c r="F106" s="178"/>
      <c r="G106" s="178"/>
      <c r="H106" s="178"/>
      <c r="I106" s="178"/>
      <c r="J106" s="178"/>
      <c r="K106" s="178"/>
      <c r="L106" s="178"/>
      <c r="M106" s="178"/>
      <c r="N106" s="178"/>
    </row>
    <row r="107" spans="1:14" x14ac:dyDescent="0.4">
      <c r="A107" s="178"/>
      <c r="B107" s="178"/>
      <c r="C107" s="178"/>
      <c r="D107" s="178"/>
      <c r="E107" s="178"/>
      <c r="F107" s="178"/>
      <c r="G107" s="178"/>
      <c r="H107" s="178"/>
      <c r="I107" s="178"/>
      <c r="J107" s="178"/>
      <c r="K107" s="178"/>
      <c r="L107" s="178"/>
      <c r="M107" s="178"/>
      <c r="N107" s="178"/>
    </row>
    <row r="108" spans="1:14" x14ac:dyDescent="0.4">
      <c r="A108" s="178"/>
      <c r="B108" s="178"/>
      <c r="C108" s="178"/>
      <c r="D108" s="178"/>
      <c r="E108" s="178"/>
      <c r="F108" s="178"/>
      <c r="G108" s="178"/>
      <c r="H108" s="178"/>
      <c r="I108" s="178"/>
      <c r="J108" s="178"/>
      <c r="K108" s="178"/>
      <c r="L108" s="178"/>
      <c r="M108" s="178"/>
      <c r="N108" s="178"/>
    </row>
    <row r="109" spans="1:14" x14ac:dyDescent="0.4">
      <c r="A109" s="178"/>
      <c r="B109" s="178"/>
      <c r="C109" s="178"/>
      <c r="D109" s="178"/>
      <c r="E109" s="178"/>
      <c r="F109" s="178"/>
      <c r="G109" s="178"/>
      <c r="H109" s="178"/>
      <c r="I109" s="178"/>
      <c r="J109" s="178"/>
      <c r="K109" s="178"/>
      <c r="L109" s="178"/>
      <c r="M109" s="178"/>
      <c r="N109" s="178"/>
    </row>
    <row r="110" spans="1:14" x14ac:dyDescent="0.4">
      <c r="A110" s="178"/>
      <c r="B110" s="178"/>
      <c r="C110" s="178"/>
      <c r="D110" s="178"/>
      <c r="E110" s="178"/>
      <c r="F110" s="178"/>
      <c r="G110" s="178"/>
      <c r="H110" s="178"/>
      <c r="I110" s="178"/>
      <c r="J110" s="178"/>
      <c r="K110" s="178"/>
      <c r="L110" s="178"/>
      <c r="M110" s="178"/>
      <c r="N110" s="178"/>
    </row>
    <row r="111" spans="1:14" x14ac:dyDescent="0.4">
      <c r="A111" s="178"/>
      <c r="B111" s="178"/>
      <c r="C111" s="178"/>
      <c r="D111" s="178"/>
      <c r="E111" s="178"/>
      <c r="F111" s="178"/>
      <c r="G111" s="178"/>
      <c r="H111" s="178"/>
      <c r="I111" s="178"/>
      <c r="J111" s="178"/>
      <c r="K111" s="178"/>
      <c r="L111" s="178"/>
      <c r="M111" s="178"/>
      <c r="N111" s="178"/>
    </row>
    <row r="112" spans="1:14" x14ac:dyDescent="0.4">
      <c r="A112" s="178"/>
      <c r="B112" s="178"/>
      <c r="C112" s="178"/>
      <c r="D112" s="178"/>
      <c r="E112" s="178"/>
      <c r="F112" s="178"/>
      <c r="G112" s="178"/>
      <c r="H112" s="178"/>
      <c r="I112" s="178"/>
      <c r="J112" s="178"/>
      <c r="K112" s="178"/>
      <c r="L112" s="178"/>
      <c r="M112" s="178"/>
      <c r="N112" s="178"/>
    </row>
    <row r="113" spans="1:14" x14ac:dyDescent="0.4">
      <c r="A113" s="178"/>
      <c r="B113" s="178"/>
      <c r="C113" s="178"/>
      <c r="D113" s="178"/>
      <c r="E113" s="178"/>
      <c r="F113" s="178"/>
      <c r="G113" s="178"/>
      <c r="H113" s="178"/>
      <c r="I113" s="178"/>
      <c r="J113" s="178"/>
      <c r="K113" s="178"/>
      <c r="L113" s="178"/>
      <c r="M113" s="178"/>
      <c r="N113" s="178"/>
    </row>
    <row r="114" spans="1:14" x14ac:dyDescent="0.4">
      <c r="A114" s="178"/>
      <c r="B114" s="178"/>
      <c r="C114" s="178"/>
      <c r="D114" s="178"/>
      <c r="E114" s="178"/>
      <c r="F114" s="178"/>
      <c r="G114" s="178"/>
      <c r="H114" s="178"/>
      <c r="I114" s="178"/>
      <c r="J114" s="178"/>
      <c r="K114" s="178"/>
      <c r="L114" s="178"/>
      <c r="M114" s="178"/>
      <c r="N114" s="178"/>
    </row>
    <row r="115" spans="1:14" x14ac:dyDescent="0.4">
      <c r="A115" s="178"/>
      <c r="B115" s="178"/>
      <c r="C115" s="178"/>
      <c r="D115" s="178"/>
      <c r="E115" s="178"/>
      <c r="F115" s="178"/>
      <c r="G115" s="178"/>
      <c r="H115" s="178"/>
      <c r="I115" s="178"/>
      <c r="J115" s="178"/>
      <c r="K115" s="178"/>
      <c r="L115" s="178"/>
      <c r="M115" s="178"/>
      <c r="N115" s="178"/>
    </row>
    <row r="116" spans="1:14" x14ac:dyDescent="0.4">
      <c r="A116" s="178"/>
      <c r="B116" s="178"/>
      <c r="C116" s="178"/>
      <c r="D116" s="178"/>
      <c r="E116" s="178"/>
      <c r="F116" s="178"/>
      <c r="G116" s="178"/>
      <c r="H116" s="178"/>
      <c r="I116" s="178"/>
      <c r="J116" s="178"/>
      <c r="K116" s="178"/>
      <c r="L116" s="178"/>
      <c r="M116" s="178"/>
      <c r="N116" s="178"/>
    </row>
    <row r="117" spans="1:14" x14ac:dyDescent="0.4">
      <c r="A117" s="178"/>
      <c r="B117" s="178"/>
      <c r="C117" s="178"/>
      <c r="D117" s="178"/>
      <c r="E117" s="178"/>
      <c r="F117" s="178"/>
      <c r="G117" s="178"/>
      <c r="H117" s="178"/>
      <c r="I117" s="178"/>
      <c r="J117" s="178"/>
      <c r="K117" s="178"/>
      <c r="L117" s="178"/>
      <c r="M117" s="178"/>
      <c r="N117" s="178"/>
    </row>
    <row r="118" spans="1:14" x14ac:dyDescent="0.4">
      <c r="A118" s="178"/>
      <c r="B118" s="178"/>
      <c r="C118" s="178"/>
      <c r="D118" s="178"/>
      <c r="E118" s="178"/>
      <c r="F118" s="178"/>
      <c r="G118" s="178"/>
      <c r="H118" s="178"/>
      <c r="I118" s="178"/>
      <c r="J118" s="178"/>
      <c r="K118" s="178"/>
      <c r="L118" s="178"/>
      <c r="M118" s="178"/>
      <c r="N118" s="178"/>
    </row>
    <row r="119" spans="1:14" x14ac:dyDescent="0.4">
      <c r="A119" s="178"/>
      <c r="B119" s="178"/>
      <c r="C119" s="178"/>
      <c r="D119" s="178"/>
      <c r="E119" s="178"/>
      <c r="F119" s="178"/>
      <c r="G119" s="178"/>
      <c r="H119" s="178"/>
      <c r="I119" s="178"/>
      <c r="J119" s="178"/>
      <c r="K119" s="178"/>
      <c r="L119" s="178"/>
      <c r="M119" s="178"/>
      <c r="N119" s="178"/>
    </row>
    <row r="120" spans="1:14" x14ac:dyDescent="0.4">
      <c r="A120" s="178"/>
      <c r="B120" s="178"/>
      <c r="C120" s="178"/>
      <c r="D120" s="178"/>
      <c r="E120" s="178"/>
      <c r="F120" s="178"/>
      <c r="G120" s="178"/>
      <c r="H120" s="178"/>
      <c r="I120" s="178"/>
      <c r="J120" s="178"/>
      <c r="K120" s="178"/>
      <c r="L120" s="178"/>
      <c r="M120" s="178"/>
      <c r="N120" s="178"/>
    </row>
    <row r="121" spans="1:14" x14ac:dyDescent="0.4">
      <c r="A121" s="178"/>
      <c r="B121" s="178"/>
      <c r="C121" s="178"/>
      <c r="D121" s="178"/>
      <c r="E121" s="178"/>
      <c r="F121" s="178"/>
      <c r="G121" s="178"/>
      <c r="H121" s="178"/>
      <c r="I121" s="178"/>
      <c r="J121" s="178"/>
      <c r="K121" s="178"/>
      <c r="L121" s="178"/>
      <c r="M121" s="178"/>
      <c r="N121" s="178"/>
    </row>
    <row r="122" spans="1:14" x14ac:dyDescent="0.4">
      <c r="A122" s="178"/>
      <c r="B122" s="178"/>
      <c r="C122" s="178"/>
      <c r="D122" s="178"/>
      <c r="E122" s="178"/>
      <c r="F122" s="178"/>
      <c r="G122" s="178"/>
      <c r="H122" s="178"/>
      <c r="I122" s="178"/>
      <c r="J122" s="178"/>
      <c r="K122" s="178"/>
      <c r="L122" s="178"/>
      <c r="M122" s="178"/>
      <c r="N122" s="178"/>
    </row>
    <row r="123" spans="1:14" x14ac:dyDescent="0.4">
      <c r="A123" s="178"/>
      <c r="B123" s="178"/>
      <c r="C123" s="178"/>
      <c r="D123" s="178"/>
      <c r="E123" s="178"/>
      <c r="F123" s="178"/>
      <c r="G123" s="178"/>
      <c r="H123" s="178"/>
      <c r="I123" s="178"/>
      <c r="J123" s="178"/>
      <c r="K123" s="178"/>
      <c r="L123" s="178"/>
      <c r="M123" s="178"/>
      <c r="N123" s="178"/>
    </row>
    <row r="124" spans="1:14" x14ac:dyDescent="0.4">
      <c r="A124" s="178"/>
      <c r="B124" s="178"/>
      <c r="C124" s="178"/>
      <c r="D124" s="178"/>
      <c r="E124" s="178"/>
      <c r="F124" s="178"/>
      <c r="G124" s="178"/>
      <c r="H124" s="178"/>
      <c r="I124" s="178"/>
      <c r="J124" s="178"/>
      <c r="K124" s="178"/>
      <c r="L124" s="178"/>
      <c r="M124" s="178"/>
      <c r="N124" s="178"/>
    </row>
    <row r="125" spans="1:14" x14ac:dyDescent="0.4">
      <c r="A125" s="178"/>
      <c r="B125" s="178"/>
      <c r="C125" s="178"/>
      <c r="D125" s="178"/>
      <c r="E125" s="178"/>
      <c r="F125" s="178"/>
      <c r="G125" s="178"/>
      <c r="H125" s="178"/>
      <c r="I125" s="178"/>
      <c r="J125" s="178"/>
      <c r="K125" s="178"/>
      <c r="L125" s="178"/>
      <c r="M125" s="178"/>
      <c r="N125" s="178"/>
    </row>
    <row r="126" spans="1:14" x14ac:dyDescent="0.4">
      <c r="A126" s="178"/>
      <c r="B126" s="178"/>
      <c r="C126" s="178"/>
      <c r="D126" s="178"/>
      <c r="E126" s="178"/>
      <c r="F126" s="178"/>
      <c r="G126" s="178"/>
      <c r="H126" s="178"/>
      <c r="I126" s="178"/>
      <c r="J126" s="178"/>
      <c r="K126" s="178"/>
      <c r="L126" s="178"/>
      <c r="M126" s="178"/>
      <c r="N126" s="178"/>
    </row>
    <row r="127" spans="1:14" x14ac:dyDescent="0.4">
      <c r="A127" s="178"/>
      <c r="B127" s="178"/>
      <c r="C127" s="178"/>
      <c r="D127" s="178"/>
      <c r="E127" s="178"/>
      <c r="F127" s="178"/>
      <c r="G127" s="178"/>
      <c r="H127" s="178"/>
      <c r="I127" s="178"/>
      <c r="J127" s="178"/>
      <c r="K127" s="178"/>
      <c r="L127" s="178"/>
      <c r="M127" s="178"/>
      <c r="N127" s="178"/>
    </row>
    <row r="128" spans="1:14" x14ac:dyDescent="0.4">
      <c r="A128" s="178"/>
      <c r="B128" s="178"/>
      <c r="C128" s="178"/>
      <c r="D128" s="178"/>
      <c r="E128" s="178"/>
      <c r="F128" s="178"/>
      <c r="G128" s="178"/>
      <c r="H128" s="178"/>
      <c r="I128" s="178"/>
      <c r="J128" s="178"/>
      <c r="K128" s="178"/>
      <c r="L128" s="178"/>
      <c r="M128" s="178"/>
      <c r="N128" s="178"/>
    </row>
    <row r="129" spans="1:14" x14ac:dyDescent="0.4">
      <c r="A129" s="178"/>
      <c r="B129" s="178"/>
      <c r="C129" s="178"/>
      <c r="D129" s="178"/>
      <c r="E129" s="178"/>
      <c r="F129" s="178"/>
      <c r="G129" s="178"/>
      <c r="H129" s="178"/>
      <c r="I129" s="178"/>
      <c r="J129" s="178"/>
      <c r="K129" s="178"/>
      <c r="L129" s="178"/>
      <c r="M129" s="178"/>
      <c r="N129" s="178"/>
    </row>
    <row r="130" spans="1:14" x14ac:dyDescent="0.4">
      <c r="A130" s="178"/>
      <c r="B130" s="178"/>
      <c r="C130" s="178"/>
      <c r="D130" s="178"/>
      <c r="E130" s="178"/>
      <c r="F130" s="178"/>
      <c r="G130" s="178"/>
      <c r="H130" s="178"/>
      <c r="I130" s="178"/>
      <c r="J130" s="178"/>
      <c r="K130" s="178"/>
      <c r="L130" s="178"/>
      <c r="M130" s="178"/>
      <c r="N130" s="178"/>
    </row>
    <row r="131" spans="1:14" x14ac:dyDescent="0.4">
      <c r="A131" s="178"/>
      <c r="B131" s="178"/>
      <c r="C131" s="178"/>
      <c r="D131" s="178"/>
      <c r="E131" s="178"/>
      <c r="F131" s="178"/>
      <c r="G131" s="178"/>
      <c r="H131" s="178"/>
      <c r="I131" s="178"/>
      <c r="J131" s="178"/>
      <c r="K131" s="178"/>
      <c r="L131" s="178"/>
      <c r="M131" s="178"/>
      <c r="N131" s="178"/>
    </row>
    <row r="132" spans="1:14" x14ac:dyDescent="0.4">
      <c r="A132" s="178"/>
      <c r="B132" s="178"/>
      <c r="C132" s="178"/>
      <c r="D132" s="178"/>
      <c r="E132" s="178"/>
      <c r="F132" s="178"/>
      <c r="G132" s="178"/>
      <c r="H132" s="178"/>
      <c r="I132" s="178"/>
      <c r="J132" s="178"/>
      <c r="K132" s="178"/>
      <c r="L132" s="178"/>
      <c r="M132" s="178"/>
      <c r="N132" s="178"/>
    </row>
    <row r="133" spans="1:14" x14ac:dyDescent="0.4">
      <c r="A133" s="178"/>
      <c r="B133" s="178"/>
      <c r="C133" s="178"/>
      <c r="D133" s="178"/>
      <c r="E133" s="178"/>
      <c r="F133" s="178"/>
      <c r="G133" s="178"/>
      <c r="H133" s="178"/>
      <c r="I133" s="178"/>
      <c r="J133" s="178"/>
      <c r="K133" s="178"/>
      <c r="L133" s="178"/>
      <c r="M133" s="178"/>
      <c r="N133" s="178"/>
    </row>
    <row r="134" spans="1:14" x14ac:dyDescent="0.4">
      <c r="A134" s="178"/>
      <c r="B134" s="178"/>
      <c r="C134" s="178"/>
      <c r="D134" s="178"/>
      <c r="E134" s="178"/>
      <c r="F134" s="178"/>
      <c r="G134" s="178"/>
      <c r="H134" s="178"/>
      <c r="I134" s="178"/>
      <c r="J134" s="178"/>
      <c r="K134" s="178"/>
      <c r="L134" s="178"/>
      <c r="M134" s="178"/>
      <c r="N134" s="178"/>
    </row>
    <row r="135" spans="1:14" x14ac:dyDescent="0.4">
      <c r="A135" s="178"/>
      <c r="B135" s="178"/>
      <c r="C135" s="178"/>
      <c r="D135" s="178"/>
      <c r="E135" s="178"/>
      <c r="F135" s="178"/>
      <c r="G135" s="178"/>
      <c r="H135" s="178"/>
      <c r="I135" s="178"/>
      <c r="J135" s="178"/>
      <c r="K135" s="178"/>
      <c r="L135" s="178"/>
      <c r="M135" s="178"/>
      <c r="N135" s="178"/>
    </row>
    <row r="136" spans="1:14" x14ac:dyDescent="0.4">
      <c r="A136" s="178"/>
      <c r="B136" s="178"/>
      <c r="C136" s="178"/>
      <c r="D136" s="178"/>
      <c r="E136" s="178"/>
      <c r="F136" s="178"/>
      <c r="G136" s="178"/>
      <c r="H136" s="178"/>
      <c r="I136" s="178"/>
      <c r="J136" s="178"/>
      <c r="K136" s="178"/>
      <c r="L136" s="178"/>
      <c r="M136" s="178"/>
      <c r="N136" s="178"/>
    </row>
    <row r="137" spans="1:14" x14ac:dyDescent="0.4">
      <c r="A137" s="178"/>
      <c r="B137" s="178"/>
      <c r="C137" s="178"/>
      <c r="D137" s="178"/>
      <c r="E137" s="178"/>
      <c r="F137" s="178"/>
      <c r="G137" s="178"/>
      <c r="H137" s="178"/>
      <c r="I137" s="178"/>
      <c r="J137" s="178"/>
      <c r="K137" s="178"/>
      <c r="L137" s="178"/>
      <c r="M137" s="178"/>
      <c r="N137" s="178"/>
    </row>
    <row r="138" spans="1:14" x14ac:dyDescent="0.4">
      <c r="A138" s="178"/>
      <c r="B138" s="178"/>
      <c r="C138" s="178"/>
      <c r="D138" s="178"/>
      <c r="E138" s="178"/>
      <c r="F138" s="178"/>
      <c r="G138" s="178"/>
      <c r="H138" s="178"/>
      <c r="I138" s="178"/>
      <c r="J138" s="178"/>
      <c r="K138" s="178"/>
      <c r="L138" s="178"/>
      <c r="M138" s="178"/>
      <c r="N138" s="178"/>
    </row>
    <row r="139" spans="1:14" x14ac:dyDescent="0.4">
      <c r="A139" s="178"/>
      <c r="B139" s="178"/>
      <c r="C139" s="178"/>
      <c r="D139" s="178"/>
      <c r="E139" s="178"/>
      <c r="F139" s="178"/>
      <c r="G139" s="178"/>
      <c r="H139" s="178"/>
      <c r="I139" s="178"/>
      <c r="J139" s="178"/>
      <c r="K139" s="178"/>
      <c r="L139" s="178"/>
      <c r="M139" s="178"/>
      <c r="N139" s="178"/>
    </row>
    <row r="140" spans="1:14" x14ac:dyDescent="0.4">
      <c r="A140" s="178"/>
      <c r="B140" s="178"/>
      <c r="C140" s="178"/>
      <c r="D140" s="178"/>
      <c r="E140" s="178"/>
      <c r="F140" s="178"/>
      <c r="G140" s="178"/>
      <c r="H140" s="178"/>
      <c r="I140" s="178"/>
      <c r="J140" s="178"/>
      <c r="K140" s="178"/>
      <c r="L140" s="178"/>
      <c r="M140" s="178"/>
      <c r="N140" s="178"/>
    </row>
    <row r="141" spans="1:14" x14ac:dyDescent="0.4">
      <c r="A141" s="178"/>
      <c r="B141" s="178"/>
      <c r="C141" s="178"/>
      <c r="D141" s="178"/>
      <c r="E141" s="178"/>
      <c r="F141" s="178"/>
      <c r="G141" s="178"/>
      <c r="H141" s="178"/>
      <c r="I141" s="178"/>
      <c r="J141" s="178"/>
      <c r="K141" s="178"/>
      <c r="L141" s="178"/>
      <c r="M141" s="178"/>
      <c r="N141" s="178"/>
    </row>
    <row r="142" spans="1:14" x14ac:dyDescent="0.4">
      <c r="A142" s="178"/>
      <c r="B142" s="178"/>
      <c r="C142" s="178"/>
      <c r="D142" s="178"/>
      <c r="E142" s="178"/>
      <c r="F142" s="178"/>
      <c r="G142" s="178"/>
      <c r="H142" s="178"/>
      <c r="I142" s="178"/>
      <c r="J142" s="178"/>
      <c r="K142" s="178"/>
      <c r="L142" s="178"/>
      <c r="M142" s="178"/>
      <c r="N142" s="178"/>
    </row>
    <row r="143" spans="1:14" x14ac:dyDescent="0.4">
      <c r="A143" s="178"/>
      <c r="B143" s="178"/>
      <c r="C143" s="178"/>
      <c r="D143" s="178"/>
      <c r="E143" s="178"/>
      <c r="F143" s="178"/>
      <c r="G143" s="178"/>
      <c r="H143" s="178"/>
      <c r="I143" s="178"/>
      <c r="J143" s="178"/>
      <c r="K143" s="178"/>
      <c r="L143" s="178"/>
      <c r="M143" s="178"/>
      <c r="N143" s="178"/>
    </row>
    <row r="144" spans="1:14" x14ac:dyDescent="0.4">
      <c r="A144" s="178"/>
      <c r="B144" s="178"/>
      <c r="C144" s="178"/>
      <c r="D144" s="178"/>
      <c r="E144" s="178"/>
      <c r="F144" s="178"/>
      <c r="G144" s="178"/>
      <c r="H144" s="178"/>
      <c r="I144" s="178"/>
      <c r="J144" s="178"/>
      <c r="K144" s="178"/>
      <c r="L144" s="178"/>
      <c r="M144" s="178"/>
      <c r="N144" s="178"/>
    </row>
    <row r="145" spans="1:14" x14ac:dyDescent="0.4">
      <c r="A145" s="178"/>
      <c r="B145" s="178"/>
      <c r="C145" s="178"/>
      <c r="D145" s="178"/>
      <c r="E145" s="178"/>
      <c r="F145" s="178"/>
      <c r="G145" s="178"/>
      <c r="H145" s="178"/>
      <c r="I145" s="178"/>
      <c r="J145" s="178"/>
      <c r="K145" s="178"/>
      <c r="L145" s="178"/>
      <c r="M145" s="178"/>
      <c r="N145" s="178"/>
    </row>
    <row r="146" spans="1:14" x14ac:dyDescent="0.4">
      <c r="A146" s="178"/>
      <c r="B146" s="178"/>
      <c r="C146" s="178"/>
      <c r="D146" s="178"/>
      <c r="E146" s="178"/>
      <c r="F146" s="178"/>
      <c r="G146" s="178"/>
      <c r="H146" s="178"/>
      <c r="I146" s="178"/>
      <c r="J146" s="178"/>
      <c r="K146" s="178"/>
      <c r="L146" s="178"/>
      <c r="M146" s="178"/>
      <c r="N146" s="178"/>
    </row>
    <row r="147" spans="1:14" x14ac:dyDescent="0.4">
      <c r="A147" s="178"/>
      <c r="B147" s="178"/>
      <c r="C147" s="178"/>
      <c r="D147" s="178"/>
      <c r="E147" s="178"/>
      <c r="F147" s="178"/>
      <c r="G147" s="178"/>
      <c r="H147" s="178"/>
      <c r="I147" s="178"/>
      <c r="J147" s="178"/>
      <c r="K147" s="178"/>
      <c r="L147" s="178"/>
      <c r="M147" s="178"/>
      <c r="N147" s="178"/>
    </row>
    <row r="148" spans="1:14" x14ac:dyDescent="0.4">
      <c r="A148" s="178"/>
      <c r="B148" s="178"/>
      <c r="C148" s="178"/>
      <c r="D148" s="178"/>
      <c r="E148" s="178"/>
      <c r="F148" s="178"/>
      <c r="G148" s="178"/>
      <c r="H148" s="178"/>
      <c r="I148" s="178"/>
      <c r="J148" s="178"/>
      <c r="K148" s="178"/>
      <c r="L148" s="178"/>
      <c r="M148" s="178"/>
      <c r="N148" s="178"/>
    </row>
    <row r="149" spans="1:14" x14ac:dyDescent="0.4">
      <c r="A149" s="178"/>
      <c r="B149" s="178"/>
      <c r="C149" s="178"/>
      <c r="D149" s="178"/>
      <c r="E149" s="178"/>
      <c r="F149" s="178"/>
      <c r="G149" s="178"/>
      <c r="H149" s="178"/>
      <c r="I149" s="178"/>
      <c r="J149" s="178"/>
      <c r="K149" s="178"/>
      <c r="L149" s="178"/>
      <c r="M149" s="178"/>
      <c r="N149" s="178"/>
    </row>
    <row r="150" spans="1:14" x14ac:dyDescent="0.4">
      <c r="A150" s="178"/>
      <c r="B150" s="178"/>
      <c r="C150" s="178"/>
      <c r="D150" s="178"/>
      <c r="E150" s="178"/>
      <c r="F150" s="178"/>
      <c r="G150" s="178"/>
      <c r="H150" s="178"/>
      <c r="I150" s="178"/>
      <c r="J150" s="178"/>
      <c r="K150" s="178"/>
      <c r="L150" s="178"/>
      <c r="M150" s="178"/>
      <c r="N150" s="178"/>
    </row>
    <row r="151" spans="1:14" x14ac:dyDescent="0.4">
      <c r="A151" s="178"/>
      <c r="B151" s="178"/>
      <c r="C151" s="178"/>
      <c r="D151" s="178"/>
      <c r="E151" s="178"/>
      <c r="F151" s="178"/>
      <c r="G151" s="178"/>
      <c r="H151" s="178"/>
      <c r="I151" s="178"/>
      <c r="J151" s="178"/>
      <c r="K151" s="178"/>
      <c r="L151" s="178"/>
      <c r="M151" s="178"/>
      <c r="N151" s="178"/>
    </row>
    <row r="152" spans="1:14" x14ac:dyDescent="0.4">
      <c r="A152" s="178"/>
      <c r="B152" s="178"/>
      <c r="C152" s="178"/>
      <c r="D152" s="178"/>
      <c r="E152" s="178"/>
      <c r="F152" s="178"/>
      <c r="G152" s="178"/>
      <c r="H152" s="178"/>
      <c r="I152" s="178"/>
      <c r="J152" s="178"/>
      <c r="K152" s="178"/>
      <c r="L152" s="178"/>
      <c r="M152" s="178"/>
      <c r="N152" s="178"/>
    </row>
    <row r="153" spans="1:14" x14ac:dyDescent="0.4">
      <c r="A153" s="178"/>
      <c r="B153" s="178"/>
      <c r="C153" s="178"/>
      <c r="D153" s="178"/>
      <c r="E153" s="178"/>
      <c r="F153" s="178"/>
      <c r="G153" s="178"/>
      <c r="H153" s="178"/>
      <c r="I153" s="178"/>
      <c r="J153" s="178"/>
      <c r="K153" s="178"/>
      <c r="L153" s="178"/>
      <c r="M153" s="178"/>
      <c r="N153" s="178"/>
    </row>
    <row r="154" spans="1:14" x14ac:dyDescent="0.4">
      <c r="A154" s="178"/>
      <c r="B154" s="178"/>
      <c r="C154" s="178"/>
      <c r="D154" s="178"/>
      <c r="E154" s="178"/>
      <c r="F154" s="178"/>
      <c r="G154" s="178"/>
      <c r="H154" s="178"/>
      <c r="I154" s="178"/>
      <c r="J154" s="178"/>
      <c r="K154" s="178"/>
      <c r="L154" s="178"/>
      <c r="M154" s="178"/>
      <c r="N154" s="178"/>
    </row>
    <row r="155" spans="1:14" x14ac:dyDescent="0.4">
      <c r="A155" s="178"/>
      <c r="B155" s="178"/>
      <c r="C155" s="178"/>
      <c r="D155" s="178"/>
      <c r="E155" s="178"/>
      <c r="F155" s="178"/>
      <c r="G155" s="178"/>
      <c r="H155" s="178"/>
      <c r="I155" s="178"/>
      <c r="J155" s="178"/>
      <c r="K155" s="178"/>
      <c r="L155" s="178"/>
      <c r="M155" s="178"/>
      <c r="N155" s="178"/>
    </row>
    <row r="156" spans="1:14" x14ac:dyDescent="0.4">
      <c r="A156" s="178"/>
      <c r="B156" s="178"/>
      <c r="C156" s="178"/>
      <c r="D156" s="178"/>
      <c r="E156" s="178"/>
      <c r="F156" s="178"/>
      <c r="G156" s="178"/>
      <c r="H156" s="178"/>
      <c r="I156" s="178"/>
      <c r="J156" s="178"/>
      <c r="K156" s="178"/>
      <c r="L156" s="178"/>
      <c r="M156" s="178"/>
      <c r="N156" s="178"/>
    </row>
    <row r="157" spans="1:14" x14ac:dyDescent="0.4">
      <c r="A157" s="178"/>
      <c r="B157" s="178"/>
      <c r="C157" s="178"/>
      <c r="D157" s="178"/>
      <c r="E157" s="178"/>
      <c r="F157" s="178"/>
      <c r="G157" s="178"/>
      <c r="H157" s="178"/>
      <c r="I157" s="178"/>
      <c r="J157" s="178"/>
      <c r="K157" s="178"/>
      <c r="L157" s="178"/>
      <c r="M157" s="178"/>
      <c r="N157" s="178"/>
    </row>
    <row r="158" spans="1:14" x14ac:dyDescent="0.4">
      <c r="A158" s="178"/>
      <c r="B158" s="178"/>
      <c r="C158" s="178"/>
      <c r="D158" s="178"/>
      <c r="E158" s="178"/>
      <c r="F158" s="178"/>
      <c r="G158" s="178"/>
      <c r="H158" s="178"/>
      <c r="I158" s="178"/>
      <c r="J158" s="178"/>
      <c r="K158" s="178"/>
      <c r="L158" s="178"/>
      <c r="M158" s="178"/>
      <c r="N158" s="178"/>
    </row>
    <row r="159" spans="1:14" x14ac:dyDescent="0.4">
      <c r="A159" s="178"/>
      <c r="B159" s="178"/>
      <c r="C159" s="178"/>
      <c r="D159" s="178"/>
      <c r="E159" s="178"/>
      <c r="F159" s="178"/>
      <c r="G159" s="178"/>
      <c r="H159" s="178"/>
      <c r="I159" s="178"/>
      <c r="J159" s="178"/>
      <c r="K159" s="178"/>
      <c r="L159" s="178"/>
      <c r="M159" s="178"/>
      <c r="N159" s="178"/>
    </row>
    <row r="160" spans="1:14" x14ac:dyDescent="0.4">
      <c r="A160" s="178"/>
      <c r="B160" s="178"/>
      <c r="C160" s="178"/>
      <c r="D160" s="178"/>
      <c r="E160" s="178"/>
      <c r="F160" s="178"/>
      <c r="G160" s="178"/>
      <c r="H160" s="178"/>
      <c r="I160" s="178"/>
      <c r="J160" s="178"/>
      <c r="K160" s="178"/>
      <c r="L160" s="178"/>
      <c r="M160" s="178"/>
      <c r="N160" s="178"/>
    </row>
    <row r="161" spans="1:14" x14ac:dyDescent="0.4">
      <c r="A161" s="178"/>
      <c r="B161" s="178"/>
      <c r="C161" s="178"/>
      <c r="D161" s="178"/>
      <c r="E161" s="178"/>
      <c r="F161" s="178"/>
      <c r="G161" s="178"/>
      <c r="H161" s="178"/>
      <c r="I161" s="178"/>
      <c r="J161" s="178"/>
      <c r="K161" s="178"/>
      <c r="L161" s="178"/>
      <c r="M161" s="178"/>
      <c r="N161" s="178"/>
    </row>
    <row r="162" spans="1:14" x14ac:dyDescent="0.4">
      <c r="A162" s="178"/>
      <c r="B162" s="178"/>
      <c r="C162" s="178"/>
      <c r="D162" s="178"/>
      <c r="E162" s="178"/>
      <c r="F162" s="178"/>
      <c r="G162" s="178"/>
      <c r="H162" s="178"/>
      <c r="I162" s="178"/>
      <c r="J162" s="178"/>
      <c r="K162" s="178"/>
      <c r="L162" s="178"/>
      <c r="M162" s="178"/>
      <c r="N162" s="178"/>
    </row>
    <row r="163" spans="1:14" x14ac:dyDescent="0.4">
      <c r="A163" s="178"/>
      <c r="B163" s="178"/>
      <c r="C163" s="178"/>
      <c r="D163" s="178"/>
      <c r="E163" s="178"/>
      <c r="F163" s="178"/>
      <c r="G163" s="178"/>
      <c r="H163" s="178"/>
      <c r="I163" s="178"/>
      <c r="J163" s="178"/>
      <c r="K163" s="178"/>
      <c r="L163" s="178"/>
      <c r="M163" s="178"/>
      <c r="N163" s="178"/>
    </row>
    <row r="164" spans="1:14" x14ac:dyDescent="0.4">
      <c r="A164" s="178"/>
      <c r="B164" s="178"/>
      <c r="C164" s="178"/>
      <c r="D164" s="178"/>
      <c r="E164" s="178"/>
      <c r="F164" s="178"/>
      <c r="G164" s="178"/>
      <c r="H164" s="178"/>
      <c r="I164" s="178"/>
      <c r="J164" s="178"/>
      <c r="K164" s="178"/>
      <c r="L164" s="178"/>
      <c r="M164" s="178"/>
      <c r="N164" s="178"/>
    </row>
    <row r="165" spans="1:14" x14ac:dyDescent="0.4">
      <c r="A165" s="178"/>
      <c r="B165" s="178"/>
      <c r="C165" s="178"/>
      <c r="D165" s="178"/>
      <c r="E165" s="178"/>
      <c r="F165" s="178"/>
      <c r="G165" s="178"/>
      <c r="H165" s="178"/>
      <c r="I165" s="178"/>
      <c r="J165" s="178"/>
      <c r="K165" s="178"/>
      <c r="L165" s="178"/>
      <c r="M165" s="178"/>
      <c r="N165" s="178"/>
    </row>
    <row r="166" spans="1:14" x14ac:dyDescent="0.4">
      <c r="A166" s="178"/>
      <c r="B166" s="178"/>
      <c r="C166" s="178"/>
      <c r="D166" s="178"/>
      <c r="E166" s="178"/>
      <c r="F166" s="178"/>
      <c r="G166" s="178"/>
      <c r="H166" s="178"/>
      <c r="I166" s="178"/>
      <c r="J166" s="178"/>
      <c r="K166" s="178"/>
      <c r="L166" s="178"/>
      <c r="M166" s="178"/>
      <c r="N166" s="178"/>
    </row>
    <row r="167" spans="1:14" x14ac:dyDescent="0.4">
      <c r="A167" s="178"/>
      <c r="B167" s="178"/>
      <c r="C167" s="178"/>
      <c r="D167" s="178"/>
      <c r="E167" s="178"/>
      <c r="F167" s="178"/>
      <c r="G167" s="178"/>
      <c r="H167" s="178"/>
      <c r="I167" s="178"/>
      <c r="J167" s="178"/>
      <c r="K167" s="178"/>
      <c r="L167" s="178"/>
      <c r="M167" s="178"/>
      <c r="N167" s="178"/>
    </row>
    <row r="168" spans="1:14" x14ac:dyDescent="0.4">
      <c r="A168" s="178"/>
      <c r="B168" s="178"/>
      <c r="C168" s="178"/>
      <c r="D168" s="178"/>
      <c r="E168" s="178"/>
      <c r="F168" s="178"/>
      <c r="G168" s="178"/>
      <c r="H168" s="178"/>
      <c r="I168" s="178"/>
      <c r="J168" s="178"/>
      <c r="K168" s="178"/>
      <c r="L168" s="178"/>
      <c r="M168" s="178"/>
      <c r="N168" s="178"/>
    </row>
    <row r="169" spans="1:14" x14ac:dyDescent="0.4">
      <c r="A169" s="178"/>
      <c r="B169" s="178"/>
      <c r="C169" s="178"/>
      <c r="D169" s="178"/>
      <c r="E169" s="178"/>
      <c r="F169" s="178"/>
      <c r="G169" s="178"/>
      <c r="H169" s="178"/>
      <c r="I169" s="178"/>
      <c r="J169" s="178"/>
      <c r="K169" s="178"/>
      <c r="L169" s="178"/>
      <c r="M169" s="178"/>
      <c r="N169" s="178"/>
    </row>
    <row r="170" spans="1:14" x14ac:dyDescent="0.4">
      <c r="A170" s="178"/>
      <c r="B170" s="178"/>
      <c r="C170" s="178"/>
      <c r="D170" s="178"/>
      <c r="E170" s="178"/>
      <c r="F170" s="178"/>
      <c r="G170" s="178"/>
      <c r="H170" s="178"/>
      <c r="I170" s="178"/>
      <c r="J170" s="178"/>
      <c r="K170" s="178"/>
      <c r="L170" s="178"/>
      <c r="M170" s="178"/>
      <c r="N170" s="178"/>
    </row>
    <row r="171" spans="1:14" x14ac:dyDescent="0.4">
      <c r="A171" s="178"/>
      <c r="B171" s="178"/>
      <c r="C171" s="178"/>
      <c r="D171" s="178"/>
      <c r="E171" s="178"/>
      <c r="F171" s="178"/>
      <c r="G171" s="178"/>
      <c r="H171" s="178"/>
      <c r="I171" s="178"/>
      <c r="J171" s="178"/>
      <c r="K171" s="178"/>
      <c r="L171" s="178"/>
      <c r="M171" s="178"/>
      <c r="N171" s="178"/>
    </row>
    <row r="172" spans="1:14" x14ac:dyDescent="0.4">
      <c r="A172" s="178"/>
      <c r="B172" s="178"/>
      <c r="C172" s="178"/>
      <c r="D172" s="178"/>
      <c r="E172" s="178"/>
      <c r="F172" s="178"/>
      <c r="G172" s="178"/>
      <c r="H172" s="178"/>
      <c r="I172" s="178"/>
      <c r="J172" s="178"/>
      <c r="K172" s="178"/>
      <c r="L172" s="178"/>
      <c r="M172" s="178"/>
      <c r="N172" s="178"/>
    </row>
    <row r="173" spans="1:14" x14ac:dyDescent="0.4">
      <c r="A173" s="178"/>
      <c r="B173" s="178"/>
      <c r="C173" s="178"/>
      <c r="D173" s="178"/>
      <c r="E173" s="178"/>
      <c r="F173" s="178"/>
      <c r="G173" s="178"/>
      <c r="H173" s="178"/>
      <c r="I173" s="178"/>
      <c r="J173" s="178"/>
      <c r="K173" s="178"/>
      <c r="L173" s="178"/>
      <c r="M173" s="178"/>
      <c r="N173" s="178"/>
    </row>
    <row r="174" spans="1:14" x14ac:dyDescent="0.4">
      <c r="A174" s="178"/>
      <c r="B174" s="178"/>
      <c r="C174" s="178"/>
      <c r="D174" s="178"/>
      <c r="E174" s="178"/>
      <c r="F174" s="178"/>
      <c r="G174" s="178"/>
      <c r="H174" s="178"/>
      <c r="I174" s="178"/>
      <c r="J174" s="178"/>
      <c r="K174" s="178"/>
      <c r="L174" s="178"/>
      <c r="M174" s="178"/>
      <c r="N174" s="178"/>
    </row>
    <row r="175" spans="1:14" x14ac:dyDescent="0.4">
      <c r="A175" s="178"/>
      <c r="B175" s="178"/>
      <c r="C175" s="178"/>
      <c r="D175" s="178"/>
      <c r="E175" s="178"/>
      <c r="F175" s="178"/>
      <c r="G175" s="178"/>
      <c r="H175" s="178"/>
      <c r="I175" s="178"/>
      <c r="J175" s="178"/>
      <c r="K175" s="178"/>
      <c r="L175" s="178"/>
      <c r="M175" s="178"/>
      <c r="N175" s="178"/>
    </row>
    <row r="176" spans="1:14" x14ac:dyDescent="0.4">
      <c r="A176" s="178"/>
      <c r="B176" s="178"/>
      <c r="C176" s="178"/>
      <c r="D176" s="178"/>
      <c r="E176" s="178"/>
      <c r="F176" s="178"/>
      <c r="G176" s="178"/>
      <c r="H176" s="178"/>
      <c r="I176" s="178"/>
      <c r="J176" s="178"/>
      <c r="K176" s="178"/>
      <c r="L176" s="178"/>
      <c r="M176" s="178"/>
      <c r="N176" s="178"/>
    </row>
    <row r="177" spans="1:14" x14ac:dyDescent="0.4">
      <c r="A177" s="178"/>
      <c r="B177" s="178"/>
      <c r="C177" s="178"/>
      <c r="D177" s="178"/>
      <c r="E177" s="178"/>
      <c r="F177" s="178"/>
      <c r="G177" s="178"/>
      <c r="H177" s="178"/>
      <c r="I177" s="178"/>
      <c r="J177" s="178"/>
      <c r="K177" s="178"/>
      <c r="L177" s="178"/>
      <c r="M177" s="178"/>
      <c r="N177" s="178"/>
    </row>
    <row r="178" spans="1:14" x14ac:dyDescent="0.4">
      <c r="A178" s="178"/>
      <c r="B178" s="178"/>
      <c r="C178" s="178"/>
      <c r="D178" s="178"/>
      <c r="E178" s="178"/>
      <c r="F178" s="178"/>
      <c r="G178" s="178"/>
      <c r="H178" s="178"/>
      <c r="I178" s="178"/>
      <c r="J178" s="178"/>
      <c r="K178" s="178"/>
      <c r="L178" s="178"/>
      <c r="M178" s="178"/>
      <c r="N178" s="178"/>
    </row>
    <row r="179" spans="1:14" x14ac:dyDescent="0.4">
      <c r="A179" s="178"/>
      <c r="B179" s="178"/>
      <c r="C179" s="178"/>
      <c r="D179" s="178"/>
      <c r="E179" s="178"/>
      <c r="F179" s="178"/>
      <c r="G179" s="178"/>
      <c r="H179" s="178"/>
      <c r="I179" s="178"/>
      <c r="J179" s="178"/>
      <c r="K179" s="178"/>
      <c r="L179" s="178"/>
      <c r="M179" s="178"/>
      <c r="N179" s="178"/>
    </row>
    <row r="180" spans="1:14" x14ac:dyDescent="0.4">
      <c r="A180" s="178"/>
      <c r="B180" s="178"/>
      <c r="C180" s="178"/>
      <c r="D180" s="178"/>
      <c r="E180" s="178"/>
      <c r="F180" s="178"/>
      <c r="G180" s="178"/>
      <c r="H180" s="178"/>
      <c r="I180" s="178"/>
      <c r="J180" s="178"/>
      <c r="K180" s="178"/>
      <c r="L180" s="178"/>
      <c r="M180" s="178"/>
      <c r="N180" s="178"/>
    </row>
    <row r="181" spans="1:14" x14ac:dyDescent="0.4">
      <c r="A181" s="178"/>
      <c r="B181" s="178"/>
      <c r="C181" s="178"/>
      <c r="D181" s="178"/>
      <c r="E181" s="178"/>
      <c r="F181" s="178"/>
      <c r="G181" s="178"/>
      <c r="H181" s="178"/>
      <c r="I181" s="178"/>
      <c r="J181" s="178"/>
      <c r="K181" s="178"/>
      <c r="L181" s="178"/>
      <c r="M181" s="178"/>
      <c r="N181" s="178"/>
    </row>
    <row r="182" spans="1:14" x14ac:dyDescent="0.4">
      <c r="A182" s="178"/>
      <c r="B182" s="178"/>
      <c r="C182" s="178"/>
      <c r="D182" s="178"/>
      <c r="E182" s="178"/>
      <c r="F182" s="178"/>
      <c r="G182" s="178"/>
      <c r="H182" s="178"/>
      <c r="I182" s="178"/>
      <c r="J182" s="178"/>
      <c r="K182" s="178"/>
      <c r="L182" s="178"/>
      <c r="M182" s="178"/>
      <c r="N182" s="178"/>
    </row>
    <row r="183" spans="1:14" x14ac:dyDescent="0.4">
      <c r="A183" s="178"/>
      <c r="B183" s="178"/>
      <c r="C183" s="178"/>
      <c r="D183" s="178"/>
      <c r="E183" s="178"/>
      <c r="F183" s="178"/>
      <c r="G183" s="178"/>
      <c r="H183" s="178"/>
      <c r="I183" s="178"/>
      <c r="J183" s="178"/>
      <c r="K183" s="178"/>
      <c r="L183" s="178"/>
      <c r="M183" s="178"/>
      <c r="N183" s="178"/>
    </row>
    <row r="184" spans="1:14" x14ac:dyDescent="0.4">
      <c r="A184" s="178"/>
      <c r="B184" s="178"/>
      <c r="C184" s="178"/>
      <c r="D184" s="178"/>
      <c r="E184" s="178"/>
      <c r="F184" s="178"/>
      <c r="G184" s="178"/>
      <c r="H184" s="178"/>
      <c r="I184" s="178"/>
      <c r="J184" s="178"/>
      <c r="K184" s="178"/>
      <c r="L184" s="178"/>
      <c r="M184" s="178"/>
      <c r="N184" s="178"/>
    </row>
    <row r="185" spans="1:14" x14ac:dyDescent="0.4">
      <c r="A185" s="178"/>
      <c r="B185" s="178"/>
      <c r="C185" s="178"/>
      <c r="D185" s="178"/>
      <c r="E185" s="178"/>
      <c r="F185" s="178"/>
      <c r="G185" s="178"/>
      <c r="H185" s="178"/>
      <c r="I185" s="178"/>
      <c r="J185" s="178"/>
      <c r="K185" s="178"/>
      <c r="L185" s="178"/>
      <c r="M185" s="178"/>
      <c r="N185" s="178"/>
    </row>
    <row r="186" spans="1:14" x14ac:dyDescent="0.4">
      <c r="A186" s="178"/>
      <c r="B186" s="178"/>
      <c r="C186" s="178"/>
      <c r="D186" s="178"/>
      <c r="E186" s="178"/>
      <c r="F186" s="178"/>
      <c r="G186" s="178"/>
      <c r="H186" s="178"/>
      <c r="I186" s="178"/>
      <c r="J186" s="178"/>
      <c r="K186" s="178"/>
      <c r="L186" s="178"/>
      <c r="M186" s="178"/>
      <c r="N186" s="178"/>
    </row>
    <row r="187" spans="1:14" x14ac:dyDescent="0.4">
      <c r="A187" s="178"/>
      <c r="B187" s="178"/>
      <c r="C187" s="178"/>
      <c r="D187" s="178"/>
      <c r="E187" s="178"/>
      <c r="F187" s="178"/>
      <c r="G187" s="178"/>
      <c r="H187" s="178"/>
      <c r="I187" s="178"/>
      <c r="J187" s="178"/>
      <c r="K187" s="178"/>
      <c r="L187" s="178"/>
      <c r="M187" s="178"/>
      <c r="N187" s="178"/>
    </row>
    <row r="188" spans="1:14" x14ac:dyDescent="0.4">
      <c r="A188" s="178"/>
      <c r="B188" s="178"/>
      <c r="C188" s="178"/>
      <c r="D188" s="178"/>
      <c r="E188" s="178"/>
      <c r="F188" s="178"/>
      <c r="G188" s="178"/>
      <c r="H188" s="178"/>
      <c r="I188" s="178"/>
      <c r="J188" s="178"/>
      <c r="K188" s="178"/>
      <c r="L188" s="178"/>
      <c r="M188" s="178"/>
      <c r="N188" s="178"/>
    </row>
    <row r="189" spans="1:14" x14ac:dyDescent="0.4">
      <c r="A189" s="178"/>
      <c r="B189" s="178"/>
      <c r="C189" s="178"/>
      <c r="D189" s="178"/>
      <c r="E189" s="178"/>
      <c r="F189" s="178"/>
      <c r="G189" s="178"/>
      <c r="H189" s="178"/>
      <c r="I189" s="178"/>
      <c r="J189" s="178"/>
      <c r="K189" s="178"/>
      <c r="L189" s="178"/>
      <c r="M189" s="178"/>
      <c r="N189" s="178"/>
    </row>
    <row r="190" spans="1:14" x14ac:dyDescent="0.4">
      <c r="A190" s="178"/>
      <c r="B190" s="178"/>
      <c r="C190" s="178"/>
      <c r="D190" s="178"/>
      <c r="E190" s="178"/>
      <c r="F190" s="178"/>
      <c r="G190" s="178"/>
      <c r="H190" s="178"/>
      <c r="I190" s="178"/>
      <c r="J190" s="178"/>
      <c r="K190" s="178"/>
      <c r="L190" s="178"/>
      <c r="M190" s="178"/>
      <c r="N190" s="178"/>
    </row>
    <row r="191" spans="1:14" x14ac:dyDescent="0.4">
      <c r="A191" s="178"/>
      <c r="B191" s="178"/>
      <c r="C191" s="178"/>
      <c r="D191" s="178"/>
      <c r="E191" s="178"/>
      <c r="F191" s="178"/>
      <c r="G191" s="178"/>
      <c r="H191" s="178"/>
      <c r="I191" s="178"/>
      <c r="J191" s="178"/>
      <c r="K191" s="178"/>
      <c r="L191" s="178"/>
      <c r="M191" s="178"/>
      <c r="N191" s="178"/>
    </row>
    <row r="192" spans="1:14" x14ac:dyDescent="0.4">
      <c r="A192" s="178"/>
      <c r="B192" s="178"/>
      <c r="C192" s="178"/>
      <c r="D192" s="178"/>
      <c r="E192" s="178"/>
      <c r="F192" s="178"/>
      <c r="G192" s="178"/>
      <c r="H192" s="178"/>
      <c r="I192" s="178"/>
      <c r="J192" s="178"/>
      <c r="K192" s="178"/>
      <c r="L192" s="178"/>
      <c r="M192" s="178"/>
      <c r="N192" s="178"/>
    </row>
    <row r="193" spans="1:14" x14ac:dyDescent="0.4">
      <c r="A193" s="178"/>
      <c r="B193" s="178"/>
      <c r="C193" s="178"/>
      <c r="D193" s="178"/>
      <c r="E193" s="178"/>
      <c r="F193" s="178"/>
      <c r="G193" s="178"/>
      <c r="H193" s="178"/>
      <c r="I193" s="178"/>
      <c r="J193" s="178"/>
      <c r="K193" s="178"/>
      <c r="L193" s="178"/>
      <c r="M193" s="178"/>
      <c r="N193" s="178"/>
    </row>
    <row r="194" spans="1:14" x14ac:dyDescent="0.4">
      <c r="A194" s="178"/>
      <c r="B194" s="178"/>
      <c r="C194" s="178"/>
      <c r="D194" s="178"/>
      <c r="E194" s="178"/>
      <c r="F194" s="178"/>
      <c r="G194" s="178"/>
      <c r="H194" s="178"/>
      <c r="I194" s="178"/>
      <c r="J194" s="178"/>
      <c r="K194" s="178"/>
      <c r="L194" s="178"/>
      <c r="M194" s="178"/>
      <c r="N194" s="178"/>
    </row>
    <row r="195" spans="1:14" x14ac:dyDescent="0.4">
      <c r="A195" s="178"/>
      <c r="B195" s="178"/>
      <c r="C195" s="178"/>
      <c r="D195" s="178"/>
      <c r="E195" s="178"/>
      <c r="F195" s="178"/>
      <c r="G195" s="178"/>
      <c r="H195" s="178"/>
      <c r="I195" s="178"/>
      <c r="J195" s="178"/>
      <c r="K195" s="178"/>
      <c r="L195" s="178"/>
      <c r="M195" s="178"/>
      <c r="N195" s="178"/>
    </row>
    <row r="196" spans="1:14" x14ac:dyDescent="0.4">
      <c r="A196" s="178"/>
      <c r="B196" s="178"/>
      <c r="C196" s="178"/>
      <c r="D196" s="178"/>
      <c r="E196" s="178"/>
      <c r="F196" s="178"/>
      <c r="G196" s="178"/>
      <c r="H196" s="178"/>
      <c r="I196" s="178"/>
      <c r="J196" s="178"/>
      <c r="K196" s="178"/>
      <c r="L196" s="178"/>
      <c r="M196" s="178"/>
      <c r="N196" s="178"/>
    </row>
    <row r="197" spans="1:14" x14ac:dyDescent="0.4">
      <c r="A197" s="178"/>
      <c r="B197" s="178"/>
      <c r="C197" s="178"/>
      <c r="D197" s="178"/>
      <c r="E197" s="178"/>
      <c r="F197" s="178"/>
      <c r="G197" s="178"/>
      <c r="H197" s="178"/>
      <c r="I197" s="178"/>
      <c r="J197" s="178"/>
      <c r="K197" s="178"/>
      <c r="L197" s="178"/>
      <c r="M197" s="178"/>
      <c r="N197" s="178"/>
    </row>
    <row r="198" spans="1:14" x14ac:dyDescent="0.4">
      <c r="A198" s="178"/>
      <c r="B198" s="178"/>
      <c r="C198" s="178"/>
      <c r="D198" s="178"/>
      <c r="E198" s="178"/>
      <c r="F198" s="178"/>
      <c r="G198" s="178"/>
      <c r="H198" s="178"/>
      <c r="I198" s="178"/>
      <c r="J198" s="178"/>
      <c r="K198" s="178"/>
      <c r="L198" s="178"/>
      <c r="M198" s="178"/>
      <c r="N198" s="178"/>
    </row>
    <row r="199" spans="1:14" x14ac:dyDescent="0.4">
      <c r="A199" s="178"/>
      <c r="B199" s="178"/>
      <c r="C199" s="178"/>
      <c r="D199" s="178"/>
      <c r="E199" s="178"/>
      <c r="F199" s="178"/>
      <c r="G199" s="178"/>
      <c r="H199" s="178"/>
      <c r="I199" s="178"/>
      <c r="J199" s="178"/>
      <c r="K199" s="178"/>
      <c r="L199" s="178"/>
      <c r="M199" s="178"/>
      <c r="N199" s="178"/>
    </row>
    <row r="200" spans="1:14" x14ac:dyDescent="0.4">
      <c r="A200" s="178"/>
      <c r="B200" s="178"/>
      <c r="C200" s="178"/>
      <c r="D200" s="178"/>
      <c r="E200" s="178"/>
      <c r="F200" s="178"/>
      <c r="G200" s="178"/>
      <c r="H200" s="178"/>
      <c r="I200" s="178"/>
      <c r="J200" s="178"/>
      <c r="K200" s="178"/>
      <c r="L200" s="178"/>
      <c r="M200" s="178"/>
      <c r="N200" s="178"/>
    </row>
    <row r="201" spans="1:14" x14ac:dyDescent="0.4">
      <c r="A201" s="178"/>
      <c r="B201" s="178"/>
      <c r="C201" s="178"/>
      <c r="D201" s="178"/>
      <c r="E201" s="178"/>
      <c r="F201" s="178"/>
      <c r="G201" s="178"/>
      <c r="H201" s="178"/>
      <c r="I201" s="178"/>
      <c r="J201" s="178"/>
      <c r="K201" s="178"/>
      <c r="L201" s="178"/>
      <c r="M201" s="178"/>
      <c r="N201" s="178"/>
    </row>
    <row r="202" spans="1:14" x14ac:dyDescent="0.4">
      <c r="A202" s="178"/>
      <c r="B202" s="178"/>
      <c r="C202" s="178"/>
      <c r="D202" s="178"/>
      <c r="E202" s="178"/>
      <c r="F202" s="178"/>
      <c r="G202" s="178"/>
      <c r="H202" s="178"/>
      <c r="I202" s="178"/>
      <c r="J202" s="178"/>
      <c r="K202" s="178"/>
      <c r="L202" s="178"/>
      <c r="M202" s="178"/>
      <c r="N202" s="178"/>
    </row>
    <row r="203" spans="1:14" x14ac:dyDescent="0.4">
      <c r="A203" s="178"/>
      <c r="B203" s="178"/>
      <c r="C203" s="178"/>
      <c r="D203" s="178"/>
      <c r="E203" s="178"/>
      <c r="F203" s="178"/>
      <c r="G203" s="178"/>
      <c r="H203" s="178"/>
      <c r="I203" s="178"/>
      <c r="J203" s="178"/>
      <c r="K203" s="178"/>
      <c r="L203" s="178"/>
      <c r="M203" s="178"/>
      <c r="N203" s="178"/>
    </row>
    <row r="204" spans="1:14" x14ac:dyDescent="0.4">
      <c r="A204" s="178"/>
      <c r="B204" s="178"/>
      <c r="C204" s="178"/>
      <c r="D204" s="178"/>
      <c r="E204" s="178"/>
      <c r="F204" s="178"/>
      <c r="G204" s="178"/>
      <c r="H204" s="178"/>
      <c r="I204" s="178"/>
      <c r="J204" s="178"/>
      <c r="K204" s="178"/>
      <c r="L204" s="178"/>
      <c r="M204" s="178"/>
      <c r="N204" s="178"/>
    </row>
    <row r="205" spans="1:14" x14ac:dyDescent="0.4">
      <c r="A205" s="178"/>
      <c r="B205" s="178"/>
      <c r="C205" s="178"/>
      <c r="D205" s="178"/>
      <c r="E205" s="178"/>
      <c r="F205" s="178"/>
      <c r="G205" s="178"/>
      <c r="H205" s="178"/>
      <c r="I205" s="178"/>
      <c r="J205" s="178"/>
      <c r="K205" s="178"/>
      <c r="L205" s="178"/>
      <c r="M205" s="178"/>
      <c r="N205" s="178"/>
    </row>
    <row r="206" spans="1:14" x14ac:dyDescent="0.4">
      <c r="A206" s="178"/>
      <c r="B206" s="178"/>
      <c r="C206" s="178"/>
      <c r="D206" s="178"/>
      <c r="E206" s="178"/>
      <c r="F206" s="178"/>
      <c r="G206" s="178"/>
      <c r="H206" s="178"/>
      <c r="I206" s="178"/>
      <c r="J206" s="178"/>
      <c r="K206" s="178"/>
      <c r="L206" s="178"/>
      <c r="M206" s="178"/>
      <c r="N206" s="178"/>
    </row>
    <row r="207" spans="1:14" x14ac:dyDescent="0.4">
      <c r="A207" s="178"/>
      <c r="B207" s="178"/>
      <c r="C207" s="178"/>
      <c r="D207" s="178"/>
      <c r="E207" s="178"/>
      <c r="F207" s="178"/>
      <c r="G207" s="178"/>
      <c r="H207" s="178"/>
      <c r="I207" s="178"/>
      <c r="J207" s="178"/>
      <c r="K207" s="178"/>
      <c r="L207" s="178"/>
      <c r="M207" s="178"/>
      <c r="N207" s="178"/>
    </row>
    <row r="208" spans="1:14" x14ac:dyDescent="0.4">
      <c r="A208" s="178"/>
      <c r="B208" s="178"/>
      <c r="C208" s="178"/>
      <c r="D208" s="178"/>
      <c r="E208" s="178"/>
      <c r="F208" s="178"/>
      <c r="G208" s="178"/>
      <c r="H208" s="178"/>
      <c r="I208" s="178"/>
      <c r="J208" s="178"/>
      <c r="K208" s="178"/>
      <c r="L208" s="178"/>
      <c r="M208" s="178"/>
      <c r="N208" s="178"/>
    </row>
    <row r="209" spans="1:14" x14ac:dyDescent="0.4">
      <c r="A209" s="178"/>
      <c r="B209" s="178"/>
      <c r="C209" s="178"/>
      <c r="D209" s="178"/>
      <c r="E209" s="178"/>
      <c r="F209" s="178"/>
      <c r="G209" s="178"/>
      <c r="H209" s="178"/>
      <c r="I209" s="178"/>
      <c r="J209" s="178"/>
      <c r="K209" s="178"/>
      <c r="L209" s="178"/>
      <c r="M209" s="178"/>
      <c r="N209" s="178"/>
    </row>
    <row r="210" spans="1:14" x14ac:dyDescent="0.4">
      <c r="A210" s="178"/>
      <c r="B210" s="178"/>
      <c r="C210" s="178"/>
      <c r="D210" s="178"/>
      <c r="E210" s="178"/>
      <c r="F210" s="178"/>
      <c r="G210" s="178"/>
      <c r="H210" s="178"/>
      <c r="I210" s="178"/>
      <c r="J210" s="178"/>
      <c r="K210" s="178"/>
      <c r="L210" s="178"/>
      <c r="M210" s="178"/>
      <c r="N210" s="178"/>
    </row>
    <row r="211" spans="1:14" x14ac:dyDescent="0.4">
      <c r="A211" s="178"/>
      <c r="B211" s="178"/>
      <c r="C211" s="178"/>
      <c r="D211" s="178"/>
      <c r="E211" s="178"/>
      <c r="F211" s="178"/>
      <c r="G211" s="178"/>
      <c r="H211" s="178"/>
      <c r="I211" s="178"/>
      <c r="J211" s="178"/>
      <c r="K211" s="178"/>
      <c r="L211" s="178"/>
      <c r="M211" s="178"/>
      <c r="N211" s="178"/>
    </row>
    <row r="212" spans="1:14" x14ac:dyDescent="0.4">
      <c r="A212" s="178"/>
      <c r="B212" s="178"/>
      <c r="C212" s="178"/>
      <c r="D212" s="178"/>
      <c r="E212" s="178"/>
      <c r="F212" s="178"/>
      <c r="G212" s="178"/>
      <c r="H212" s="178"/>
      <c r="I212" s="178"/>
      <c r="J212" s="178"/>
      <c r="K212" s="178"/>
      <c r="L212" s="178"/>
      <c r="M212" s="178"/>
      <c r="N212" s="178"/>
    </row>
    <row r="213" spans="1:14" x14ac:dyDescent="0.4">
      <c r="A213" s="178"/>
      <c r="B213" s="178"/>
      <c r="C213" s="178"/>
      <c r="D213" s="178"/>
      <c r="E213" s="178"/>
      <c r="F213" s="178"/>
      <c r="G213" s="178"/>
      <c r="H213" s="178"/>
      <c r="I213" s="178"/>
      <c r="J213" s="178"/>
      <c r="K213" s="178"/>
      <c r="L213" s="178"/>
      <c r="M213" s="178"/>
      <c r="N213" s="178"/>
    </row>
    <row r="214" spans="1:14" x14ac:dyDescent="0.4">
      <c r="A214" s="178"/>
      <c r="B214" s="178"/>
      <c r="C214" s="178"/>
      <c r="D214" s="178"/>
      <c r="E214" s="178"/>
      <c r="F214" s="178"/>
      <c r="G214" s="178"/>
      <c r="H214" s="178"/>
      <c r="I214" s="178"/>
      <c r="J214" s="178"/>
      <c r="K214" s="178"/>
      <c r="L214" s="178"/>
      <c r="M214" s="178"/>
      <c r="N214" s="178"/>
    </row>
    <row r="215" spans="1:14" x14ac:dyDescent="0.4">
      <c r="A215" s="178"/>
      <c r="B215" s="178"/>
      <c r="C215" s="178"/>
      <c r="D215" s="178"/>
      <c r="E215" s="178"/>
      <c r="F215" s="178"/>
      <c r="G215" s="178"/>
      <c r="H215" s="178"/>
      <c r="I215" s="178"/>
      <c r="J215" s="178"/>
      <c r="K215" s="178"/>
      <c r="L215" s="178"/>
      <c r="M215" s="178"/>
      <c r="N215" s="178"/>
    </row>
    <row r="216" spans="1:14" x14ac:dyDescent="0.4">
      <c r="A216" s="178"/>
      <c r="B216" s="178"/>
      <c r="C216" s="178"/>
      <c r="D216" s="178"/>
      <c r="E216" s="178"/>
      <c r="F216" s="178"/>
      <c r="G216" s="178"/>
      <c r="H216" s="178"/>
      <c r="I216" s="178"/>
      <c r="J216" s="178"/>
      <c r="K216" s="178"/>
      <c r="L216" s="178"/>
      <c r="M216" s="178"/>
      <c r="N216" s="178"/>
    </row>
    <row r="217" spans="1:14" x14ac:dyDescent="0.4">
      <c r="A217" s="178"/>
      <c r="B217" s="178"/>
      <c r="C217" s="178"/>
      <c r="D217" s="178"/>
      <c r="E217" s="178"/>
      <c r="F217" s="178"/>
      <c r="G217" s="178"/>
      <c r="H217" s="178"/>
      <c r="I217" s="178"/>
      <c r="J217" s="178"/>
      <c r="K217" s="178"/>
      <c r="L217" s="178"/>
      <c r="M217" s="178"/>
      <c r="N217" s="178"/>
    </row>
    <row r="218" spans="1:14" x14ac:dyDescent="0.4">
      <c r="A218" s="178"/>
      <c r="B218" s="178"/>
      <c r="C218" s="178"/>
      <c r="D218" s="178"/>
      <c r="E218" s="178"/>
      <c r="F218" s="178"/>
      <c r="G218" s="178"/>
      <c r="H218" s="178"/>
      <c r="I218" s="178"/>
      <c r="J218" s="178"/>
      <c r="K218" s="178"/>
      <c r="L218" s="178"/>
      <c r="M218" s="178"/>
      <c r="N218" s="178"/>
    </row>
    <row r="219" spans="1:14" x14ac:dyDescent="0.4">
      <c r="A219" s="178"/>
      <c r="B219" s="178"/>
      <c r="C219" s="178"/>
      <c r="D219" s="178"/>
      <c r="E219" s="178"/>
      <c r="F219" s="178"/>
      <c r="G219" s="178"/>
      <c r="H219" s="178"/>
      <c r="I219" s="178"/>
      <c r="J219" s="178"/>
      <c r="K219" s="178"/>
      <c r="L219" s="178"/>
      <c r="M219" s="178"/>
      <c r="N219" s="178"/>
    </row>
    <row r="220" spans="1:14" x14ac:dyDescent="0.4">
      <c r="A220" s="178"/>
      <c r="B220" s="178"/>
      <c r="C220" s="178"/>
      <c r="D220" s="178"/>
      <c r="E220" s="178"/>
      <c r="F220" s="178"/>
      <c r="G220" s="178"/>
      <c r="H220" s="178"/>
      <c r="I220" s="178"/>
      <c r="J220" s="178"/>
      <c r="K220" s="178"/>
      <c r="L220" s="178"/>
      <c r="M220" s="178"/>
      <c r="N220" s="178"/>
    </row>
    <row r="221" spans="1:14" x14ac:dyDescent="0.4">
      <c r="A221" s="178"/>
      <c r="B221" s="178"/>
      <c r="C221" s="178"/>
      <c r="D221" s="178"/>
      <c r="E221" s="178"/>
      <c r="F221" s="178"/>
      <c r="G221" s="178"/>
      <c r="H221" s="178"/>
      <c r="I221" s="178"/>
      <c r="J221" s="178"/>
      <c r="K221" s="178"/>
      <c r="L221" s="178"/>
      <c r="M221" s="178"/>
      <c r="N221" s="178"/>
    </row>
    <row r="222" spans="1:14" x14ac:dyDescent="0.4">
      <c r="A222" s="178"/>
      <c r="B222" s="178"/>
      <c r="C222" s="178"/>
      <c r="D222" s="178"/>
      <c r="E222" s="178"/>
      <c r="F222" s="178"/>
      <c r="G222" s="178"/>
      <c r="H222" s="178"/>
      <c r="I222" s="178"/>
      <c r="J222" s="178"/>
      <c r="K222" s="178"/>
      <c r="L222" s="178"/>
      <c r="M222" s="178"/>
      <c r="N222" s="178"/>
    </row>
    <row r="223" spans="1:14" x14ac:dyDescent="0.4">
      <c r="A223" s="178"/>
      <c r="B223" s="178"/>
      <c r="C223" s="178"/>
      <c r="D223" s="178"/>
      <c r="E223" s="178"/>
      <c r="F223" s="178"/>
      <c r="G223" s="178"/>
      <c r="H223" s="178"/>
      <c r="I223" s="178"/>
      <c r="J223" s="178"/>
      <c r="K223" s="178"/>
      <c r="L223" s="178"/>
      <c r="M223" s="178"/>
      <c r="N223" s="178"/>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【記載例】特定施設入居者生活介護</vt:lpstr>
      <vt:lpstr>【記載例】シフト記号表</vt:lpstr>
      <vt:lpstr>特定施設入居者生活介護</vt:lpstr>
      <vt:lpstr>シフト記号表</vt:lpstr>
      <vt:lpstr>記入方法</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角田　希望子</cp:lastModifiedBy>
  <cp:lastPrinted>2020-09-18T08:55:16Z</cp:lastPrinted>
  <dcterms:created xsi:type="dcterms:W3CDTF">2020-01-28T01:12:50Z</dcterms:created>
  <dcterms:modified xsi:type="dcterms:W3CDTF">2021-03-29T02:04:49Z</dcterms:modified>
</cp:coreProperties>
</file>