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drawings/drawing3.xml" ContentType="application/vnd.openxmlformats-officedocument.drawing+xml"/>
  <Override PartName="/xl/ctrlProps/ctrlProp5.xml" ContentType="application/vnd.ms-excel.controlproperties+xml"/>
  <Override PartName="/xl/ctrlProps/ctrlProp6.xml" ContentType="application/vnd.ms-excel.controlproperties+xml"/>
  <Override PartName="/xl/drawings/drawing4.xml" ContentType="application/vnd.openxmlformats-officedocument.drawing+xml"/>
  <Override PartName="/xl/ctrlProps/ctrlProp7.xml" ContentType="application/vnd.ms-excel.controlproperties+xml"/>
  <Override PartName="/xl/ctrlProps/ctrlProp8.xml" ContentType="application/vnd.ms-excel.controlproperties+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in.city.taito.tokyo.jp\台東区\福祉部\介護保険課\課外秘\06事業者担当\21事業者指定\10ホームページ【事業者情報（事業者の方へ）】掲載内容・添付書類\１．地域密着型サービス事業者【指定申請・変更等様式一覧】\1.指定新規\2021.4～\勤務一覧様式（各サービス）\"/>
    </mc:Choice>
  </mc:AlternateContent>
  <bookViews>
    <workbookView xWindow="0" yWindow="0" windowWidth="20490" windowHeight="6780" tabRatio="644" firstSheet="1" activeTab="5"/>
  </bookViews>
  <sheets>
    <sheet name="【記載例】看多機" sheetId="8" r:id="rId1"/>
    <sheet name="【記載例】シフト記号表（勤務時間帯）" sheetId="5" r:id="rId2"/>
    <sheet name="看多機" sheetId="2" r:id="rId3"/>
    <sheet name="シフト記号表（勤務時間帯）" sheetId="9" r:id="rId4"/>
    <sheet name="記入方法" sheetId="4" r:id="rId5"/>
    <sheet name="プルダウン・リスト" sheetId="3" r:id="rId6"/>
  </sheets>
  <definedNames>
    <definedName name="_xlnm.Print_Area" localSheetId="1">'【記載例】シフト記号表（勤務時間帯）'!$A$1:$AH$48</definedName>
    <definedName name="_xlnm.Print_Area" localSheetId="0">【記載例】看多機!$A$1:$BH$72</definedName>
    <definedName name="_xlnm.Print_Area" localSheetId="3">'シフト記号表（勤務時間帯）'!$A$1:$AH$48</definedName>
    <definedName name="_xlnm.Print_Area" localSheetId="2">看多機!$A$1:$BH$72</definedName>
    <definedName name="_xlnm.Print_Area" localSheetId="4">記入方法!$A$1:$U$74</definedName>
    <definedName name="介護支援専門員">プルダウン・リスト!$F$15:$F$23</definedName>
    <definedName name="介護従業者">プルダウン・リスト!$D$15:$D$23</definedName>
    <definedName name="看護職員">プルダウン・リスト!$E$15:$E$23</definedName>
    <definedName name="管理者">プルダウン・リスト!$C$15:$C$23</definedName>
    <definedName name="計画作成担当者">プルダウン・リスト!$G$15:$G$23</definedName>
    <definedName name="職種">プルダウン・リスト!$C$14:$L$14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Y14" i="8" l="1"/>
  <c r="AY14" i="2"/>
  <c r="AA50" i="8" l="1"/>
  <c r="X48" i="8"/>
  <c r="Y39" i="5"/>
  <c r="Y40" i="5"/>
  <c r="Y41" i="5"/>
  <c r="Y42" i="5"/>
  <c r="Y43" i="5"/>
  <c r="Y44" i="5"/>
  <c r="Y45" i="5"/>
  <c r="Y46" i="5"/>
  <c r="Y47" i="5"/>
  <c r="Y38" i="5"/>
  <c r="Y9" i="5"/>
  <c r="Y10" i="5"/>
  <c r="Y11" i="5"/>
  <c r="Y12" i="5"/>
  <c r="Y13" i="5"/>
  <c r="Y14" i="5"/>
  <c r="Y15" i="5"/>
  <c r="Y16" i="5"/>
  <c r="Y17" i="5"/>
  <c r="Y18" i="5"/>
  <c r="Y19" i="5"/>
  <c r="Y20" i="5"/>
  <c r="Y21" i="5"/>
  <c r="Y8" i="5"/>
  <c r="Y39" i="9"/>
  <c r="Y40" i="9"/>
  <c r="Y41" i="9"/>
  <c r="Y42" i="9"/>
  <c r="Y43" i="9"/>
  <c r="Y44" i="9"/>
  <c r="Y45" i="9"/>
  <c r="Y46" i="9"/>
  <c r="Y47" i="9"/>
  <c r="Y38" i="9"/>
  <c r="Y9" i="9"/>
  <c r="Y10" i="9"/>
  <c r="Y11" i="9"/>
  <c r="Y12" i="9"/>
  <c r="Y13" i="9"/>
  <c r="Y14" i="9"/>
  <c r="Y15" i="9"/>
  <c r="Y16" i="9"/>
  <c r="Y17" i="9"/>
  <c r="Y18" i="9"/>
  <c r="Y19" i="9"/>
  <c r="Y20" i="9"/>
  <c r="Y21" i="9"/>
  <c r="Y8" i="9"/>
  <c r="AX69" i="2" l="1"/>
  <c r="AW69" i="2"/>
  <c r="AV69" i="2"/>
  <c r="AU69" i="2"/>
  <c r="AT69" i="2"/>
  <c r="AS69" i="2"/>
  <c r="AR69" i="2"/>
  <c r="AQ69" i="2"/>
  <c r="AP69" i="2"/>
  <c r="AO69" i="2"/>
  <c r="AN69" i="2"/>
  <c r="AM69" i="2"/>
  <c r="AL69" i="2"/>
  <c r="AK69" i="2"/>
  <c r="AJ69" i="2"/>
  <c r="AI69" i="2"/>
  <c r="AH69" i="2"/>
  <c r="AG69" i="2"/>
  <c r="AF69" i="2"/>
  <c r="AE69" i="2"/>
  <c r="AD69" i="2"/>
  <c r="AC69" i="2"/>
  <c r="AB69" i="2"/>
  <c r="AA69" i="2"/>
  <c r="Z69" i="2"/>
  <c r="Y69" i="2"/>
  <c r="X69" i="2"/>
  <c r="W69" i="2"/>
  <c r="V69" i="2"/>
  <c r="U69" i="2"/>
  <c r="T69" i="2"/>
  <c r="AX68" i="2"/>
  <c r="AW68" i="2"/>
  <c r="AV68" i="2"/>
  <c r="AU68" i="2"/>
  <c r="AT68" i="2"/>
  <c r="AS68" i="2"/>
  <c r="AR68" i="2"/>
  <c r="AQ68" i="2"/>
  <c r="AP68" i="2"/>
  <c r="AO68" i="2"/>
  <c r="AN68" i="2"/>
  <c r="AM68" i="2"/>
  <c r="AL68" i="2"/>
  <c r="AK68" i="2"/>
  <c r="AJ68" i="2"/>
  <c r="AI68" i="2"/>
  <c r="AH68" i="2"/>
  <c r="AG68" i="2"/>
  <c r="AF68" i="2"/>
  <c r="AE68" i="2"/>
  <c r="AD68" i="2"/>
  <c r="AC68" i="2"/>
  <c r="AB68" i="2"/>
  <c r="AA68" i="2"/>
  <c r="Z68" i="2"/>
  <c r="Y68" i="2"/>
  <c r="X68" i="2"/>
  <c r="W68" i="2"/>
  <c r="V68" i="2"/>
  <c r="U68" i="2"/>
  <c r="T68" i="2"/>
  <c r="AY69" i="2" l="1"/>
  <c r="AY68" i="2"/>
  <c r="AX63" i="2"/>
  <c r="AW63" i="2"/>
  <c r="AV63" i="2"/>
  <c r="AU63" i="2"/>
  <c r="AT63" i="2"/>
  <c r="AS63" i="2"/>
  <c r="AR63" i="2"/>
  <c r="AQ63" i="2"/>
  <c r="AP63" i="2"/>
  <c r="AO63" i="2"/>
  <c r="AN63" i="2"/>
  <c r="AM63" i="2"/>
  <c r="AL63" i="2"/>
  <c r="AK63" i="2"/>
  <c r="AJ63" i="2"/>
  <c r="AI63" i="2"/>
  <c r="AH63" i="2"/>
  <c r="AG63" i="2"/>
  <c r="AF63" i="2"/>
  <c r="AE63" i="2"/>
  <c r="AD63" i="2"/>
  <c r="AC63" i="2"/>
  <c r="AB63" i="2"/>
  <c r="AA63" i="2"/>
  <c r="Z63" i="2"/>
  <c r="Y63" i="2"/>
  <c r="X63" i="2"/>
  <c r="W63" i="2"/>
  <c r="V63" i="2"/>
  <c r="U63" i="2"/>
  <c r="T63" i="2"/>
  <c r="AX62" i="2"/>
  <c r="AW62" i="2"/>
  <c r="AV62" i="2"/>
  <c r="AU62" i="2"/>
  <c r="AT62" i="2"/>
  <c r="AS62" i="2"/>
  <c r="AR62" i="2"/>
  <c r="AQ62" i="2"/>
  <c r="AP62" i="2"/>
  <c r="AO62" i="2"/>
  <c r="AN62" i="2"/>
  <c r="AM62" i="2"/>
  <c r="AL62" i="2"/>
  <c r="AK62" i="2"/>
  <c r="AJ62" i="2"/>
  <c r="AI62" i="2"/>
  <c r="AH62" i="2"/>
  <c r="AG62" i="2"/>
  <c r="AF62" i="2"/>
  <c r="AE62" i="2"/>
  <c r="AD62" i="2"/>
  <c r="AC62" i="2"/>
  <c r="AB62" i="2"/>
  <c r="AA62" i="2"/>
  <c r="Z62" i="2"/>
  <c r="Y62" i="2"/>
  <c r="X62" i="2"/>
  <c r="W62" i="2"/>
  <c r="V62" i="2"/>
  <c r="U62" i="2"/>
  <c r="T62" i="2"/>
  <c r="AY62" i="2" s="1"/>
  <c r="BA62" i="2" s="1"/>
  <c r="AX60" i="2"/>
  <c r="AW60" i="2"/>
  <c r="AV60" i="2"/>
  <c r="AU60" i="2"/>
  <c r="AT60" i="2"/>
  <c r="AS60" i="2"/>
  <c r="AR60" i="2"/>
  <c r="AQ60" i="2"/>
  <c r="AP60" i="2"/>
  <c r="AO60" i="2"/>
  <c r="AN60" i="2"/>
  <c r="AM60" i="2"/>
  <c r="AL60" i="2"/>
  <c r="AK60" i="2"/>
  <c r="AJ60" i="2"/>
  <c r="AI60" i="2"/>
  <c r="AH60" i="2"/>
  <c r="AG60" i="2"/>
  <c r="AF60" i="2"/>
  <c r="AE60" i="2"/>
  <c r="AD60" i="2"/>
  <c r="AC60" i="2"/>
  <c r="AB60" i="2"/>
  <c r="AA60" i="2"/>
  <c r="Z60" i="2"/>
  <c r="Y60" i="2"/>
  <c r="X60" i="2"/>
  <c r="W60" i="2"/>
  <c r="V60" i="2"/>
  <c r="U60" i="2"/>
  <c r="T60" i="2"/>
  <c r="AX59" i="2"/>
  <c r="AW59" i="2"/>
  <c r="AV59" i="2"/>
  <c r="AU59" i="2"/>
  <c r="AT59" i="2"/>
  <c r="AS59" i="2"/>
  <c r="AR59" i="2"/>
  <c r="AQ59" i="2"/>
  <c r="AP59" i="2"/>
  <c r="AO59" i="2"/>
  <c r="AN59" i="2"/>
  <c r="AM59" i="2"/>
  <c r="AL59" i="2"/>
  <c r="AK59" i="2"/>
  <c r="AJ59" i="2"/>
  <c r="AI59" i="2"/>
  <c r="AH59" i="2"/>
  <c r="AG59" i="2"/>
  <c r="AF59" i="2"/>
  <c r="AE59" i="2"/>
  <c r="AD59" i="2"/>
  <c r="AC59" i="2"/>
  <c r="AB59" i="2"/>
  <c r="AA59" i="2"/>
  <c r="Z59" i="2"/>
  <c r="Y59" i="2"/>
  <c r="X59" i="2"/>
  <c r="W59" i="2"/>
  <c r="V59" i="2"/>
  <c r="U59" i="2"/>
  <c r="T59" i="2"/>
  <c r="AX57" i="2"/>
  <c r="AW57" i="2"/>
  <c r="AV57" i="2"/>
  <c r="AU57" i="2"/>
  <c r="AT57" i="2"/>
  <c r="AS57" i="2"/>
  <c r="AR57" i="2"/>
  <c r="AQ57" i="2"/>
  <c r="AP57" i="2"/>
  <c r="AO57" i="2"/>
  <c r="AN57" i="2"/>
  <c r="AM57" i="2"/>
  <c r="AL57" i="2"/>
  <c r="AK57" i="2"/>
  <c r="AJ57" i="2"/>
  <c r="AI57" i="2"/>
  <c r="AH57" i="2"/>
  <c r="AG57" i="2"/>
  <c r="AF57" i="2"/>
  <c r="AE57" i="2"/>
  <c r="AD57" i="2"/>
  <c r="AC57" i="2"/>
  <c r="AB57" i="2"/>
  <c r="AA57" i="2"/>
  <c r="Z57" i="2"/>
  <c r="Y57" i="2"/>
  <c r="X57" i="2"/>
  <c r="W57" i="2"/>
  <c r="V57" i="2"/>
  <c r="U57" i="2"/>
  <c r="T57" i="2"/>
  <c r="AX56" i="2"/>
  <c r="AW56" i="2"/>
  <c r="AV56" i="2"/>
  <c r="AU56" i="2"/>
  <c r="AT56" i="2"/>
  <c r="AS56" i="2"/>
  <c r="AR56" i="2"/>
  <c r="AQ56" i="2"/>
  <c r="AP56" i="2"/>
  <c r="AO56" i="2"/>
  <c r="AN56" i="2"/>
  <c r="AM56" i="2"/>
  <c r="AL56" i="2"/>
  <c r="AK56" i="2"/>
  <c r="AJ56" i="2"/>
  <c r="AI56" i="2"/>
  <c r="AH56" i="2"/>
  <c r="AG56" i="2"/>
  <c r="AF56" i="2"/>
  <c r="AE56" i="2"/>
  <c r="AD56" i="2"/>
  <c r="AC56" i="2"/>
  <c r="AB56" i="2"/>
  <c r="AA56" i="2"/>
  <c r="Z56" i="2"/>
  <c r="Y56" i="2"/>
  <c r="X56" i="2"/>
  <c r="W56" i="2"/>
  <c r="V56" i="2"/>
  <c r="U56" i="2"/>
  <c r="T56" i="2"/>
  <c r="AY56" i="2" s="1"/>
  <c r="BA56" i="2" s="1"/>
  <c r="AX54" i="2"/>
  <c r="AW54" i="2"/>
  <c r="AV54" i="2"/>
  <c r="AU54" i="2"/>
  <c r="AT54" i="2"/>
  <c r="AS54" i="2"/>
  <c r="AR54" i="2"/>
  <c r="AQ54" i="2"/>
  <c r="AP54" i="2"/>
  <c r="AO54" i="2"/>
  <c r="AN54" i="2"/>
  <c r="AM54" i="2"/>
  <c r="AL54" i="2"/>
  <c r="AK54" i="2"/>
  <c r="AJ54" i="2"/>
  <c r="AI54" i="2"/>
  <c r="AH54" i="2"/>
  <c r="AG54" i="2"/>
  <c r="AF54" i="2"/>
  <c r="AE54" i="2"/>
  <c r="AD54" i="2"/>
  <c r="AC54" i="2"/>
  <c r="AB54" i="2"/>
  <c r="AA54" i="2"/>
  <c r="Z54" i="2"/>
  <c r="Y54" i="2"/>
  <c r="X54" i="2"/>
  <c r="W54" i="2"/>
  <c r="V54" i="2"/>
  <c r="U54" i="2"/>
  <c r="T54" i="2"/>
  <c r="AX53" i="2"/>
  <c r="AW53" i="2"/>
  <c r="AV53" i="2"/>
  <c r="AU53" i="2"/>
  <c r="AT53" i="2"/>
  <c r="AS53" i="2"/>
  <c r="AR53" i="2"/>
  <c r="AQ53" i="2"/>
  <c r="AP53" i="2"/>
  <c r="AO53" i="2"/>
  <c r="AN53" i="2"/>
  <c r="AM53" i="2"/>
  <c r="AL53" i="2"/>
  <c r="AK53" i="2"/>
  <c r="AJ53" i="2"/>
  <c r="AI53" i="2"/>
  <c r="AH53" i="2"/>
  <c r="AG53" i="2"/>
  <c r="AF53" i="2"/>
  <c r="AE53" i="2"/>
  <c r="AD53" i="2"/>
  <c r="AC53" i="2"/>
  <c r="AB53" i="2"/>
  <c r="AA53" i="2"/>
  <c r="Z53" i="2"/>
  <c r="Y53" i="2"/>
  <c r="X53" i="2"/>
  <c r="W53" i="2"/>
  <c r="V53" i="2"/>
  <c r="U53" i="2"/>
  <c r="T53" i="2"/>
  <c r="AX51" i="2"/>
  <c r="AW51" i="2"/>
  <c r="AV51" i="2"/>
  <c r="AU51" i="2"/>
  <c r="AT51" i="2"/>
  <c r="AS51" i="2"/>
  <c r="AR51" i="2"/>
  <c r="AQ51" i="2"/>
  <c r="AP51" i="2"/>
  <c r="AO51" i="2"/>
  <c r="AN51" i="2"/>
  <c r="AM51" i="2"/>
  <c r="AL51" i="2"/>
  <c r="AK51" i="2"/>
  <c r="AJ51" i="2"/>
  <c r="AI51" i="2"/>
  <c r="AH51" i="2"/>
  <c r="AG51" i="2"/>
  <c r="AF51" i="2"/>
  <c r="AE51" i="2"/>
  <c r="AD51" i="2"/>
  <c r="AC51" i="2"/>
  <c r="AB51" i="2"/>
  <c r="AA51" i="2"/>
  <c r="Z51" i="2"/>
  <c r="Y51" i="2"/>
  <c r="X51" i="2"/>
  <c r="W51" i="2"/>
  <c r="V51" i="2"/>
  <c r="U51" i="2"/>
  <c r="T51" i="2"/>
  <c r="AX50" i="2"/>
  <c r="AW50" i="2"/>
  <c r="AV50" i="2"/>
  <c r="AU50" i="2"/>
  <c r="AT50" i="2"/>
  <c r="AS50" i="2"/>
  <c r="AR50" i="2"/>
  <c r="AQ50" i="2"/>
  <c r="AP50" i="2"/>
  <c r="AO50" i="2"/>
  <c r="AN50" i="2"/>
  <c r="AM50" i="2"/>
  <c r="AL50" i="2"/>
  <c r="AK50" i="2"/>
  <c r="AJ50" i="2"/>
  <c r="AI50" i="2"/>
  <c r="AH50" i="2"/>
  <c r="AG50" i="2"/>
  <c r="AF50" i="2"/>
  <c r="AE50" i="2"/>
  <c r="AD50" i="2"/>
  <c r="AC50" i="2"/>
  <c r="AB50" i="2"/>
  <c r="AA50" i="2"/>
  <c r="Z50" i="2"/>
  <c r="Y50" i="2"/>
  <c r="X50" i="2"/>
  <c r="W50" i="2"/>
  <c r="V50" i="2"/>
  <c r="U50" i="2"/>
  <c r="T50" i="2"/>
  <c r="AY50" i="2" s="1"/>
  <c r="BA50" i="2" s="1"/>
  <c r="AX48" i="2"/>
  <c r="AW48" i="2"/>
  <c r="AV48" i="2"/>
  <c r="AU48" i="2"/>
  <c r="AT48" i="2"/>
  <c r="AS48" i="2"/>
  <c r="AR48" i="2"/>
  <c r="AQ48" i="2"/>
  <c r="AP48" i="2"/>
  <c r="AO48" i="2"/>
  <c r="AN48" i="2"/>
  <c r="AM48" i="2"/>
  <c r="AL48" i="2"/>
  <c r="AK48" i="2"/>
  <c r="AJ48" i="2"/>
  <c r="AI48" i="2"/>
  <c r="AH48" i="2"/>
  <c r="AG48" i="2"/>
  <c r="AF48" i="2"/>
  <c r="AE48" i="2"/>
  <c r="AD48" i="2"/>
  <c r="AC48" i="2"/>
  <c r="AB48" i="2"/>
  <c r="AA48" i="2"/>
  <c r="Z48" i="2"/>
  <c r="Y48" i="2"/>
  <c r="X48" i="2"/>
  <c r="W48" i="2"/>
  <c r="V48" i="2"/>
  <c r="U48" i="2"/>
  <c r="T48" i="2"/>
  <c r="AX47" i="2"/>
  <c r="AW47" i="2"/>
  <c r="AV47" i="2"/>
  <c r="AU47" i="2"/>
  <c r="AT47" i="2"/>
  <c r="AS47" i="2"/>
  <c r="AR47" i="2"/>
  <c r="AQ47" i="2"/>
  <c r="AP47" i="2"/>
  <c r="AO47" i="2"/>
  <c r="AN47" i="2"/>
  <c r="AM47" i="2"/>
  <c r="AL47" i="2"/>
  <c r="AK47" i="2"/>
  <c r="AJ47" i="2"/>
  <c r="AI47" i="2"/>
  <c r="AH47" i="2"/>
  <c r="AG47" i="2"/>
  <c r="AF47" i="2"/>
  <c r="AE47" i="2"/>
  <c r="AD47" i="2"/>
  <c r="AC47" i="2"/>
  <c r="AB47" i="2"/>
  <c r="AA47" i="2"/>
  <c r="Z47" i="2"/>
  <c r="Y47" i="2"/>
  <c r="X47" i="2"/>
  <c r="W47" i="2"/>
  <c r="V47" i="2"/>
  <c r="U47" i="2"/>
  <c r="T47" i="2"/>
  <c r="AX45" i="2"/>
  <c r="AW45" i="2"/>
  <c r="AV45" i="2"/>
  <c r="AU45" i="2"/>
  <c r="AT45" i="2"/>
  <c r="AS45" i="2"/>
  <c r="AR45" i="2"/>
  <c r="AQ45" i="2"/>
  <c r="AP45" i="2"/>
  <c r="AO45" i="2"/>
  <c r="AN45" i="2"/>
  <c r="AM45" i="2"/>
  <c r="AL45" i="2"/>
  <c r="AK45" i="2"/>
  <c r="AJ45" i="2"/>
  <c r="AI45" i="2"/>
  <c r="AH45" i="2"/>
  <c r="AG45" i="2"/>
  <c r="AF45" i="2"/>
  <c r="AE45" i="2"/>
  <c r="AD45" i="2"/>
  <c r="AC45" i="2"/>
  <c r="AB45" i="2"/>
  <c r="AA45" i="2"/>
  <c r="Z45" i="2"/>
  <c r="Y45" i="2"/>
  <c r="X45" i="2"/>
  <c r="W45" i="2"/>
  <c r="V45" i="2"/>
  <c r="U45" i="2"/>
  <c r="T45" i="2"/>
  <c r="AX44" i="2"/>
  <c r="AW44" i="2"/>
  <c r="AV44" i="2"/>
  <c r="AU44" i="2"/>
  <c r="AT44" i="2"/>
  <c r="AS44" i="2"/>
  <c r="AR44" i="2"/>
  <c r="AQ44" i="2"/>
  <c r="AP44" i="2"/>
  <c r="AO44" i="2"/>
  <c r="AN44" i="2"/>
  <c r="AM44" i="2"/>
  <c r="AL44" i="2"/>
  <c r="AK44" i="2"/>
  <c r="AJ44" i="2"/>
  <c r="AI44" i="2"/>
  <c r="AH44" i="2"/>
  <c r="AG44" i="2"/>
  <c r="AF44" i="2"/>
  <c r="AE44" i="2"/>
  <c r="AD44" i="2"/>
  <c r="AC44" i="2"/>
  <c r="AB44" i="2"/>
  <c r="AA44" i="2"/>
  <c r="Z44" i="2"/>
  <c r="Y44" i="2"/>
  <c r="X44" i="2"/>
  <c r="W44" i="2"/>
  <c r="V44" i="2"/>
  <c r="U44" i="2"/>
  <c r="T44" i="2"/>
  <c r="AY44" i="2" s="1"/>
  <c r="BA44" i="2" s="1"/>
  <c r="AX42" i="2"/>
  <c r="AW42" i="2"/>
  <c r="AV42" i="2"/>
  <c r="AU42" i="2"/>
  <c r="AT42" i="2"/>
  <c r="AS42" i="2"/>
  <c r="AR42" i="2"/>
  <c r="AQ42" i="2"/>
  <c r="AP42" i="2"/>
  <c r="AO42" i="2"/>
  <c r="AN42" i="2"/>
  <c r="AM42" i="2"/>
  <c r="AL42" i="2"/>
  <c r="AK42" i="2"/>
  <c r="AJ42" i="2"/>
  <c r="AI42" i="2"/>
  <c r="AH42" i="2"/>
  <c r="AG42" i="2"/>
  <c r="AF42" i="2"/>
  <c r="AE42" i="2"/>
  <c r="AD42" i="2"/>
  <c r="AC42" i="2"/>
  <c r="AB42" i="2"/>
  <c r="AA42" i="2"/>
  <c r="Z42" i="2"/>
  <c r="Y42" i="2"/>
  <c r="X42" i="2"/>
  <c r="W42" i="2"/>
  <c r="V42" i="2"/>
  <c r="U42" i="2"/>
  <c r="T42" i="2"/>
  <c r="AX41" i="2"/>
  <c r="AW41" i="2"/>
  <c r="AV41" i="2"/>
  <c r="AU41" i="2"/>
  <c r="AT41" i="2"/>
  <c r="AS41" i="2"/>
  <c r="AR41" i="2"/>
  <c r="AQ41" i="2"/>
  <c r="AP41" i="2"/>
  <c r="AO41" i="2"/>
  <c r="AN41" i="2"/>
  <c r="AM41" i="2"/>
  <c r="AL41" i="2"/>
  <c r="AK41" i="2"/>
  <c r="AJ41" i="2"/>
  <c r="AI41" i="2"/>
  <c r="AH41" i="2"/>
  <c r="AG41" i="2"/>
  <c r="AF41" i="2"/>
  <c r="AE41" i="2"/>
  <c r="AD41" i="2"/>
  <c r="AC41" i="2"/>
  <c r="AB41" i="2"/>
  <c r="AA41" i="2"/>
  <c r="Z41" i="2"/>
  <c r="Y41" i="2"/>
  <c r="X41" i="2"/>
  <c r="W41" i="2"/>
  <c r="V41" i="2"/>
  <c r="U41" i="2"/>
  <c r="T41" i="2"/>
  <c r="AX39" i="2"/>
  <c r="AW39" i="2"/>
  <c r="AV39" i="2"/>
  <c r="AU39" i="2"/>
  <c r="AT39" i="2"/>
  <c r="AS39" i="2"/>
  <c r="AR39" i="2"/>
  <c r="AQ39" i="2"/>
  <c r="AP39" i="2"/>
  <c r="AO39" i="2"/>
  <c r="AN39" i="2"/>
  <c r="AM39" i="2"/>
  <c r="AL39" i="2"/>
  <c r="AK39" i="2"/>
  <c r="AJ39" i="2"/>
  <c r="AI39" i="2"/>
  <c r="AH39" i="2"/>
  <c r="AG39" i="2"/>
  <c r="AF39" i="2"/>
  <c r="AE39" i="2"/>
  <c r="AD39" i="2"/>
  <c r="AC39" i="2"/>
  <c r="AB39" i="2"/>
  <c r="AA39" i="2"/>
  <c r="Z39" i="2"/>
  <c r="Y39" i="2"/>
  <c r="X39" i="2"/>
  <c r="W39" i="2"/>
  <c r="V39" i="2"/>
  <c r="U39" i="2"/>
  <c r="T39" i="2"/>
  <c r="AX38" i="2"/>
  <c r="AW38" i="2"/>
  <c r="AV38" i="2"/>
  <c r="AU38" i="2"/>
  <c r="AT38" i="2"/>
  <c r="AS38" i="2"/>
  <c r="AR38" i="2"/>
  <c r="AQ38" i="2"/>
  <c r="AP38" i="2"/>
  <c r="AO38" i="2"/>
  <c r="AN38" i="2"/>
  <c r="AM38" i="2"/>
  <c r="AL38" i="2"/>
  <c r="AK38" i="2"/>
  <c r="AJ38" i="2"/>
  <c r="AI38" i="2"/>
  <c r="AH38" i="2"/>
  <c r="AG38" i="2"/>
  <c r="AF38" i="2"/>
  <c r="AE38" i="2"/>
  <c r="AD38" i="2"/>
  <c r="AC38" i="2"/>
  <c r="AB38" i="2"/>
  <c r="AA38" i="2"/>
  <c r="Z38" i="2"/>
  <c r="Y38" i="2"/>
  <c r="X38" i="2"/>
  <c r="W38" i="2"/>
  <c r="V38" i="2"/>
  <c r="U38" i="2"/>
  <c r="T38" i="2"/>
  <c r="AY38" i="2" s="1"/>
  <c r="BA38" i="2" s="1"/>
  <c r="AX36" i="2"/>
  <c r="AW36" i="2"/>
  <c r="AV36" i="2"/>
  <c r="AU36" i="2"/>
  <c r="AT36" i="2"/>
  <c r="AS36" i="2"/>
  <c r="AR36" i="2"/>
  <c r="AQ36" i="2"/>
  <c r="AP36" i="2"/>
  <c r="AO36" i="2"/>
  <c r="AN36" i="2"/>
  <c r="AM36" i="2"/>
  <c r="AL36" i="2"/>
  <c r="AK36" i="2"/>
  <c r="AJ36" i="2"/>
  <c r="AI36" i="2"/>
  <c r="AH36" i="2"/>
  <c r="AG36" i="2"/>
  <c r="AF36" i="2"/>
  <c r="AE36" i="2"/>
  <c r="AD36" i="2"/>
  <c r="AC36" i="2"/>
  <c r="AB36" i="2"/>
  <c r="AA36" i="2"/>
  <c r="Z36" i="2"/>
  <c r="Y36" i="2"/>
  <c r="X36" i="2"/>
  <c r="W36" i="2"/>
  <c r="V36" i="2"/>
  <c r="U36" i="2"/>
  <c r="T36" i="2"/>
  <c r="AX35" i="2"/>
  <c r="AW35" i="2"/>
  <c r="AV35" i="2"/>
  <c r="AU35" i="2"/>
  <c r="AT35" i="2"/>
  <c r="AS35" i="2"/>
  <c r="AR35" i="2"/>
  <c r="AQ35" i="2"/>
  <c r="AP35" i="2"/>
  <c r="AO35" i="2"/>
  <c r="AN35" i="2"/>
  <c r="AM35" i="2"/>
  <c r="AL35" i="2"/>
  <c r="AK35" i="2"/>
  <c r="AJ35" i="2"/>
  <c r="AI35" i="2"/>
  <c r="AH35" i="2"/>
  <c r="AG35" i="2"/>
  <c r="AF35" i="2"/>
  <c r="AE35" i="2"/>
  <c r="AD35" i="2"/>
  <c r="AC35" i="2"/>
  <c r="AB35" i="2"/>
  <c r="AA35" i="2"/>
  <c r="Z35" i="2"/>
  <c r="Y35" i="2"/>
  <c r="X35" i="2"/>
  <c r="W35" i="2"/>
  <c r="V35" i="2"/>
  <c r="U35" i="2"/>
  <c r="T35" i="2"/>
  <c r="AX33" i="2"/>
  <c r="AW33" i="2"/>
  <c r="AV33" i="2"/>
  <c r="AU33" i="2"/>
  <c r="AT33" i="2"/>
  <c r="AS33" i="2"/>
  <c r="AR33" i="2"/>
  <c r="AQ33" i="2"/>
  <c r="AP33" i="2"/>
  <c r="AO33" i="2"/>
  <c r="AN33" i="2"/>
  <c r="AM33" i="2"/>
  <c r="AL33" i="2"/>
  <c r="AK33" i="2"/>
  <c r="AJ33" i="2"/>
  <c r="AI33" i="2"/>
  <c r="AH33" i="2"/>
  <c r="AG33" i="2"/>
  <c r="AF33" i="2"/>
  <c r="AE33" i="2"/>
  <c r="AD33" i="2"/>
  <c r="AC33" i="2"/>
  <c r="AB33" i="2"/>
  <c r="AA33" i="2"/>
  <c r="Z33" i="2"/>
  <c r="Y33" i="2"/>
  <c r="X33" i="2"/>
  <c r="W33" i="2"/>
  <c r="V33" i="2"/>
  <c r="U33" i="2"/>
  <c r="T33" i="2"/>
  <c r="AX32" i="2"/>
  <c r="AW32" i="2"/>
  <c r="AV32" i="2"/>
  <c r="AU32" i="2"/>
  <c r="AT32" i="2"/>
  <c r="AS32" i="2"/>
  <c r="AR32" i="2"/>
  <c r="AQ32" i="2"/>
  <c r="AP32" i="2"/>
  <c r="AO32" i="2"/>
  <c r="AN32" i="2"/>
  <c r="AM32" i="2"/>
  <c r="AL32" i="2"/>
  <c r="AK32" i="2"/>
  <c r="AJ32" i="2"/>
  <c r="AI32" i="2"/>
  <c r="AH32" i="2"/>
  <c r="AG32" i="2"/>
  <c r="AF32" i="2"/>
  <c r="AE32" i="2"/>
  <c r="AD32" i="2"/>
  <c r="AC32" i="2"/>
  <c r="AB32" i="2"/>
  <c r="AA32" i="2"/>
  <c r="Z32" i="2"/>
  <c r="Y32" i="2"/>
  <c r="X32" i="2"/>
  <c r="W32" i="2"/>
  <c r="V32" i="2"/>
  <c r="U32" i="2"/>
  <c r="T32" i="2"/>
  <c r="AY32" i="2" s="1"/>
  <c r="BA32" i="2" s="1"/>
  <c r="AX30" i="2"/>
  <c r="AW30" i="2"/>
  <c r="AV30" i="2"/>
  <c r="AU30" i="2"/>
  <c r="AT30" i="2"/>
  <c r="AS30" i="2"/>
  <c r="AR30" i="2"/>
  <c r="AQ30" i="2"/>
  <c r="AP30" i="2"/>
  <c r="AO30" i="2"/>
  <c r="AN30" i="2"/>
  <c r="AM30" i="2"/>
  <c r="AL30" i="2"/>
  <c r="AK30" i="2"/>
  <c r="AJ30" i="2"/>
  <c r="AI30" i="2"/>
  <c r="AH30" i="2"/>
  <c r="AG30" i="2"/>
  <c r="AF30" i="2"/>
  <c r="AE30" i="2"/>
  <c r="AD30" i="2"/>
  <c r="AC30" i="2"/>
  <c r="AB30" i="2"/>
  <c r="AA30" i="2"/>
  <c r="Z30" i="2"/>
  <c r="Y30" i="2"/>
  <c r="X30" i="2"/>
  <c r="W30" i="2"/>
  <c r="V30" i="2"/>
  <c r="U30" i="2"/>
  <c r="T30" i="2"/>
  <c r="AX29" i="2"/>
  <c r="AW29" i="2"/>
  <c r="AV29" i="2"/>
  <c r="AU29" i="2"/>
  <c r="AT29" i="2"/>
  <c r="AS29" i="2"/>
  <c r="AR29" i="2"/>
  <c r="AQ29" i="2"/>
  <c r="AP29" i="2"/>
  <c r="AO29" i="2"/>
  <c r="AN29" i="2"/>
  <c r="AM29" i="2"/>
  <c r="AL29" i="2"/>
  <c r="AK29" i="2"/>
  <c r="AJ29" i="2"/>
  <c r="AI29" i="2"/>
  <c r="AH29" i="2"/>
  <c r="AG29" i="2"/>
  <c r="AF29" i="2"/>
  <c r="AE29" i="2"/>
  <c r="AD29" i="2"/>
  <c r="AC29" i="2"/>
  <c r="AB29" i="2"/>
  <c r="AA29" i="2"/>
  <c r="Z29" i="2"/>
  <c r="Y29" i="2"/>
  <c r="X29" i="2"/>
  <c r="W29" i="2"/>
  <c r="V29" i="2"/>
  <c r="U29" i="2"/>
  <c r="T29" i="2"/>
  <c r="AX27" i="2"/>
  <c r="AW27" i="2"/>
  <c r="AV27" i="2"/>
  <c r="AU27" i="2"/>
  <c r="AT27" i="2"/>
  <c r="AS27" i="2"/>
  <c r="AR27" i="2"/>
  <c r="AQ27" i="2"/>
  <c r="AP27" i="2"/>
  <c r="AO27" i="2"/>
  <c r="AN27" i="2"/>
  <c r="AM27" i="2"/>
  <c r="AL27" i="2"/>
  <c r="AK27" i="2"/>
  <c r="AJ27" i="2"/>
  <c r="AI27" i="2"/>
  <c r="AH27" i="2"/>
  <c r="AG27" i="2"/>
  <c r="AF27" i="2"/>
  <c r="AE27" i="2"/>
  <c r="AD27" i="2"/>
  <c r="AC27" i="2"/>
  <c r="AB27" i="2"/>
  <c r="AA27" i="2"/>
  <c r="Z27" i="2"/>
  <c r="Y27" i="2"/>
  <c r="X27" i="2"/>
  <c r="W27" i="2"/>
  <c r="V27" i="2"/>
  <c r="U27" i="2"/>
  <c r="T27" i="2"/>
  <c r="AX26" i="2"/>
  <c r="AW26" i="2"/>
  <c r="AV26" i="2"/>
  <c r="AU26" i="2"/>
  <c r="AT26" i="2"/>
  <c r="AS26" i="2"/>
  <c r="AR26" i="2"/>
  <c r="AQ26" i="2"/>
  <c r="AP26" i="2"/>
  <c r="AO26" i="2"/>
  <c r="AN26" i="2"/>
  <c r="AM26" i="2"/>
  <c r="AL26" i="2"/>
  <c r="AK26" i="2"/>
  <c r="AJ26" i="2"/>
  <c r="AI26" i="2"/>
  <c r="AH26" i="2"/>
  <c r="AG26" i="2"/>
  <c r="AF26" i="2"/>
  <c r="AE26" i="2"/>
  <c r="AD26" i="2"/>
  <c r="AC26" i="2"/>
  <c r="AB26" i="2"/>
  <c r="AA26" i="2"/>
  <c r="Z26" i="2"/>
  <c r="Y26" i="2"/>
  <c r="X26" i="2"/>
  <c r="W26" i="2"/>
  <c r="V26" i="2"/>
  <c r="U26" i="2"/>
  <c r="T26" i="2"/>
  <c r="AY26" i="2" s="1"/>
  <c r="BA26" i="2" s="1"/>
  <c r="W23" i="2"/>
  <c r="V24" i="2"/>
  <c r="AX24" i="2"/>
  <c r="AW24" i="2"/>
  <c r="AV24" i="2"/>
  <c r="AU24" i="2"/>
  <c r="AT24" i="2"/>
  <c r="AS24" i="2"/>
  <c r="AR24" i="2"/>
  <c r="AQ24" i="2"/>
  <c r="AP24" i="2"/>
  <c r="AO24" i="2"/>
  <c r="AN24" i="2"/>
  <c r="AM24" i="2"/>
  <c r="AL24" i="2"/>
  <c r="AK24" i="2"/>
  <c r="AJ24" i="2"/>
  <c r="AI24" i="2"/>
  <c r="AH24" i="2"/>
  <c r="AG24" i="2"/>
  <c r="AF24" i="2"/>
  <c r="AE24" i="2"/>
  <c r="AD24" i="2"/>
  <c r="AC24" i="2"/>
  <c r="AB24" i="2"/>
  <c r="AA24" i="2"/>
  <c r="Z24" i="2"/>
  <c r="Y24" i="2"/>
  <c r="X24" i="2"/>
  <c r="W24" i="2"/>
  <c r="U24" i="2"/>
  <c r="T24" i="2"/>
  <c r="AX23" i="2"/>
  <c r="AW23" i="2"/>
  <c r="AV23" i="2"/>
  <c r="AU23" i="2"/>
  <c r="AT23" i="2"/>
  <c r="AS23" i="2"/>
  <c r="AR23" i="2"/>
  <c r="AQ23" i="2"/>
  <c r="AP23" i="2"/>
  <c r="AO23" i="2"/>
  <c r="AN23" i="2"/>
  <c r="AM23" i="2"/>
  <c r="AL23" i="2"/>
  <c r="AK23" i="2"/>
  <c r="AJ23" i="2"/>
  <c r="AI23" i="2"/>
  <c r="AH23" i="2"/>
  <c r="AG23" i="2"/>
  <c r="AF23" i="2"/>
  <c r="AE23" i="2"/>
  <c r="AD23" i="2"/>
  <c r="AC23" i="2"/>
  <c r="AB23" i="2"/>
  <c r="AA23" i="2"/>
  <c r="Z23" i="2"/>
  <c r="Y23" i="2"/>
  <c r="X23" i="2"/>
  <c r="V23" i="2"/>
  <c r="U23" i="2"/>
  <c r="T23" i="2"/>
  <c r="U20" i="2"/>
  <c r="V20" i="2"/>
  <c r="W20" i="2"/>
  <c r="X20" i="2"/>
  <c r="Y20" i="2"/>
  <c r="Z20" i="2"/>
  <c r="AA20" i="2"/>
  <c r="AB20" i="2"/>
  <c r="AC20" i="2"/>
  <c r="AD20" i="2"/>
  <c r="AE20" i="2"/>
  <c r="AF20" i="2"/>
  <c r="AG20" i="2"/>
  <c r="AH20" i="2"/>
  <c r="AI20" i="2"/>
  <c r="AJ20" i="2"/>
  <c r="AK20" i="2"/>
  <c r="AL20" i="2"/>
  <c r="AM20" i="2"/>
  <c r="AN20" i="2"/>
  <c r="AO20" i="2"/>
  <c r="AP20" i="2"/>
  <c r="AQ20" i="2"/>
  <c r="AR20" i="2"/>
  <c r="AS20" i="2"/>
  <c r="AT20" i="2"/>
  <c r="AU20" i="2"/>
  <c r="AV20" i="2"/>
  <c r="AW20" i="2"/>
  <c r="AX20" i="2"/>
  <c r="U21" i="2"/>
  <c r="V21" i="2"/>
  <c r="W21" i="2"/>
  <c r="X21" i="2"/>
  <c r="Y21" i="2"/>
  <c r="Z21" i="2"/>
  <c r="AA21" i="2"/>
  <c r="AB21" i="2"/>
  <c r="AC21" i="2"/>
  <c r="AD21" i="2"/>
  <c r="AE21" i="2"/>
  <c r="AF21" i="2"/>
  <c r="AG21" i="2"/>
  <c r="AH21" i="2"/>
  <c r="AI21" i="2"/>
  <c r="AJ21" i="2"/>
  <c r="AK21" i="2"/>
  <c r="AL21" i="2"/>
  <c r="AM21" i="2"/>
  <c r="AN21" i="2"/>
  <c r="AO21" i="2"/>
  <c r="AP21" i="2"/>
  <c r="AQ21" i="2"/>
  <c r="AR21" i="2"/>
  <c r="AS21" i="2"/>
  <c r="AT21" i="2"/>
  <c r="AU21" i="2"/>
  <c r="AV21" i="2"/>
  <c r="AW21" i="2"/>
  <c r="AX21" i="2"/>
  <c r="T21" i="2"/>
  <c r="T20" i="2"/>
  <c r="AY20" i="2" s="1"/>
  <c r="BA20" i="2" s="1"/>
  <c r="U47" i="9"/>
  <c r="S47" i="9"/>
  <c r="O47" i="9"/>
  <c r="M47" i="9"/>
  <c r="Q47" i="9" s="1"/>
  <c r="W47" i="9" s="1"/>
  <c r="K47" i="9"/>
  <c r="U46" i="9"/>
  <c r="O46" i="9"/>
  <c r="S46" i="9" s="1"/>
  <c r="M46" i="9"/>
  <c r="U45" i="9"/>
  <c r="O45" i="9"/>
  <c r="S45" i="9" s="1"/>
  <c r="M45" i="9"/>
  <c r="K45" i="9"/>
  <c r="U44" i="9"/>
  <c r="S44" i="9"/>
  <c r="O44" i="9"/>
  <c r="M44" i="9"/>
  <c r="Q44" i="9" s="1"/>
  <c r="K44" i="9"/>
  <c r="K46" i="9" s="1"/>
  <c r="U43" i="9"/>
  <c r="S43" i="9"/>
  <c r="Q43" i="9"/>
  <c r="W43" i="9" s="1"/>
  <c r="O43" i="9"/>
  <c r="M43" i="9"/>
  <c r="K43" i="9"/>
  <c r="U42" i="9"/>
  <c r="S42" i="9"/>
  <c r="Q42" i="9"/>
  <c r="W42" i="9" s="1"/>
  <c r="O42" i="9"/>
  <c r="M42" i="9"/>
  <c r="K42" i="9"/>
  <c r="U41" i="9"/>
  <c r="S41" i="9"/>
  <c r="Q41" i="9"/>
  <c r="W41" i="9" s="1"/>
  <c r="O41" i="9"/>
  <c r="M41" i="9"/>
  <c r="K41" i="9"/>
  <c r="U40" i="9"/>
  <c r="S40" i="9"/>
  <c r="Q40" i="9"/>
  <c r="W40" i="9" s="1"/>
  <c r="O40" i="9"/>
  <c r="M40" i="9"/>
  <c r="K40" i="9"/>
  <c r="U39" i="9"/>
  <c r="S39" i="9"/>
  <c r="Q39" i="9"/>
  <c r="W39" i="9" s="1"/>
  <c r="O39" i="9"/>
  <c r="M39" i="9"/>
  <c r="K39" i="9"/>
  <c r="U38" i="9"/>
  <c r="S38" i="9"/>
  <c r="Q38" i="9"/>
  <c r="W38" i="9" s="1"/>
  <c r="O38" i="9"/>
  <c r="M38" i="9"/>
  <c r="K38" i="9"/>
  <c r="U21" i="9"/>
  <c r="S21" i="9"/>
  <c r="Q21" i="9"/>
  <c r="W21" i="9" s="1"/>
  <c r="O21" i="9"/>
  <c r="M21" i="9"/>
  <c r="K21" i="9"/>
  <c r="U20" i="9"/>
  <c r="S20" i="9"/>
  <c r="Q20" i="9"/>
  <c r="W20" i="9" s="1"/>
  <c r="O20" i="9"/>
  <c r="M20" i="9"/>
  <c r="K20" i="9"/>
  <c r="U19" i="9"/>
  <c r="S19" i="9"/>
  <c r="Q19" i="9"/>
  <c r="W19" i="9" s="1"/>
  <c r="O19" i="9"/>
  <c r="M19" i="9"/>
  <c r="K19" i="9"/>
  <c r="U18" i="9"/>
  <c r="S18" i="9"/>
  <c r="Q18" i="9"/>
  <c r="W18" i="9" s="1"/>
  <c r="O18" i="9"/>
  <c r="M18" i="9"/>
  <c r="K18" i="9"/>
  <c r="U17" i="9"/>
  <c r="O17" i="9"/>
  <c r="S17" i="9" s="1"/>
  <c r="M17" i="9"/>
  <c r="K17" i="9"/>
  <c r="U16" i="9"/>
  <c r="O16" i="9"/>
  <c r="S16" i="9" s="1"/>
  <c r="M16" i="9"/>
  <c r="K16" i="9"/>
  <c r="U15" i="9"/>
  <c r="O15" i="9"/>
  <c r="S15" i="9" s="1"/>
  <c r="M15" i="9"/>
  <c r="K15" i="9"/>
  <c r="U14" i="9"/>
  <c r="O14" i="9"/>
  <c r="S14" i="9" s="1"/>
  <c r="M14" i="9"/>
  <c r="K14" i="9"/>
  <c r="U13" i="9"/>
  <c r="O13" i="9"/>
  <c r="S13" i="9" s="1"/>
  <c r="M13" i="9"/>
  <c r="K13" i="9"/>
  <c r="U12" i="9"/>
  <c r="O12" i="9"/>
  <c r="S12" i="9" s="1"/>
  <c r="M12" i="9"/>
  <c r="K12" i="9"/>
  <c r="U11" i="9"/>
  <c r="O11" i="9"/>
  <c r="S11" i="9" s="1"/>
  <c r="M11" i="9"/>
  <c r="K11" i="9"/>
  <c r="U10" i="9"/>
  <c r="S10" i="9"/>
  <c r="O10" i="9"/>
  <c r="M10" i="9"/>
  <c r="Q10" i="9" s="1"/>
  <c r="K10" i="9"/>
  <c r="U9" i="9"/>
  <c r="O9" i="9"/>
  <c r="S9" i="9" s="1"/>
  <c r="M9" i="9"/>
  <c r="K9" i="9"/>
  <c r="U8" i="9"/>
  <c r="O8" i="9"/>
  <c r="S8" i="9" s="1"/>
  <c r="M8" i="9"/>
  <c r="K8" i="9"/>
  <c r="AY23" i="2" l="1"/>
  <c r="BA23" i="2" s="1"/>
  <c r="AY29" i="2"/>
  <c r="BA29" i="2" s="1"/>
  <c r="AY35" i="2"/>
  <c r="BA35" i="2" s="1"/>
  <c r="AY41" i="2"/>
  <c r="BA41" i="2" s="1"/>
  <c r="AY47" i="2"/>
  <c r="BA47" i="2" s="1"/>
  <c r="AY53" i="2"/>
  <c r="BA53" i="2" s="1"/>
  <c r="AY59" i="2"/>
  <c r="BA59" i="2" s="1"/>
  <c r="AY21" i="2"/>
  <c r="BA21" i="2" s="1"/>
  <c r="AY36" i="2"/>
  <c r="BA36" i="2" s="1"/>
  <c r="AY42" i="2"/>
  <c r="BA42" i="2" s="1"/>
  <c r="AY63" i="2"/>
  <c r="BA63" i="2" s="1"/>
  <c r="AY48" i="2"/>
  <c r="BA48" i="2" s="1"/>
  <c r="AY54" i="2"/>
  <c r="BA54" i="2" s="1"/>
  <c r="AY33" i="2"/>
  <c r="BA33" i="2" s="1"/>
  <c r="AY30" i="2"/>
  <c r="BA30" i="2" s="1"/>
  <c r="AY24" i="2"/>
  <c r="BA24" i="2" s="1"/>
  <c r="AY60" i="2"/>
  <c r="BA60" i="2" s="1"/>
  <c r="AY27" i="2"/>
  <c r="BA27" i="2" s="1"/>
  <c r="AY39" i="2"/>
  <c r="BA39" i="2" s="1"/>
  <c r="AY45" i="2"/>
  <c r="BA45" i="2" s="1"/>
  <c r="AY51" i="2"/>
  <c r="BA51" i="2" s="1"/>
  <c r="AY57" i="2"/>
  <c r="BA57" i="2" s="1"/>
  <c r="Q14" i="9"/>
  <c r="W14" i="9" s="1"/>
  <c r="Q8" i="9"/>
  <c r="W8" i="9" s="1"/>
  <c r="Q9" i="9"/>
  <c r="W9" i="9" s="1"/>
  <c r="Q16" i="9"/>
  <c r="W44" i="9"/>
  <c r="W10" i="9"/>
  <c r="Q12" i="9"/>
  <c r="W12" i="9" s="1"/>
  <c r="Q11" i="9"/>
  <c r="W11" i="9" s="1"/>
  <c r="Q15" i="9"/>
  <c r="W15" i="9" s="1"/>
  <c r="Q45" i="9"/>
  <c r="W45" i="9" s="1"/>
  <c r="Q46" i="9"/>
  <c r="W16" i="9"/>
  <c r="Q13" i="9"/>
  <c r="W13" i="9" s="1"/>
  <c r="Q17" i="9"/>
  <c r="W17" i="9" s="1"/>
  <c r="W46" i="9"/>
  <c r="K47" i="5" l="1"/>
  <c r="U47" i="5"/>
  <c r="S47" i="5"/>
  <c r="Q47" i="5"/>
  <c r="W47" i="5" s="1"/>
  <c r="O47" i="5"/>
  <c r="M47" i="5"/>
  <c r="F63" i="8" l="1"/>
  <c r="F60" i="8"/>
  <c r="F57" i="8"/>
  <c r="F54" i="8"/>
  <c r="F51" i="8"/>
  <c r="F48" i="8"/>
  <c r="F45" i="8"/>
  <c r="F42" i="8"/>
  <c r="F39" i="8"/>
  <c r="F36" i="8"/>
  <c r="F33" i="8"/>
  <c r="F30" i="8"/>
  <c r="F27" i="8"/>
  <c r="F24" i="8"/>
  <c r="F21" i="8"/>
  <c r="AX63" i="8"/>
  <c r="AU63" i="8"/>
  <c r="AS63" i="8"/>
  <c r="AP63" i="8"/>
  <c r="AN63" i="8"/>
  <c r="AL63" i="8"/>
  <c r="AJ63" i="8"/>
  <c r="AI63" i="8"/>
  <c r="AG63" i="8"/>
  <c r="AE63" i="8"/>
  <c r="AC63" i="8"/>
  <c r="AB63" i="8"/>
  <c r="Z63" i="8"/>
  <c r="X63" i="8"/>
  <c r="W63" i="8"/>
  <c r="U63" i="8"/>
  <c r="AX62" i="8"/>
  <c r="AU62" i="8"/>
  <c r="AS62" i="8"/>
  <c r="AP62" i="8"/>
  <c r="AN62" i="8"/>
  <c r="AL62" i="8"/>
  <c r="AJ62" i="8"/>
  <c r="AI62" i="8"/>
  <c r="AG62" i="8"/>
  <c r="AE62" i="8"/>
  <c r="AC62" i="8"/>
  <c r="AB62" i="8"/>
  <c r="Z62" i="8"/>
  <c r="X62" i="8"/>
  <c r="W62" i="8"/>
  <c r="U62" i="8"/>
  <c r="AX60" i="8"/>
  <c r="AV60" i="8"/>
  <c r="AS60" i="8"/>
  <c r="AO60" i="8"/>
  <c r="AK60" i="8"/>
  <c r="AH60" i="8"/>
  <c r="AE60" i="8"/>
  <c r="AB60" i="8"/>
  <c r="AA60" i="8"/>
  <c r="Y60" i="8"/>
  <c r="T60" i="8"/>
  <c r="AX59" i="8"/>
  <c r="AV59" i="8"/>
  <c r="AS59" i="8"/>
  <c r="AO59" i="8"/>
  <c r="AK59" i="8"/>
  <c r="AH59" i="8"/>
  <c r="AE59" i="8"/>
  <c r="AB59" i="8"/>
  <c r="AA59" i="8"/>
  <c r="Y59" i="8"/>
  <c r="T59" i="8"/>
  <c r="AX57" i="8"/>
  <c r="AV57" i="8"/>
  <c r="AT57" i="8"/>
  <c r="AR57" i="8"/>
  <c r="AO57" i="8"/>
  <c r="AK57" i="8"/>
  <c r="AG57" i="8"/>
  <c r="AF57" i="8"/>
  <c r="AD57" i="8"/>
  <c r="AA57" i="8"/>
  <c r="V57" i="8"/>
  <c r="AX56" i="8"/>
  <c r="AV56" i="8"/>
  <c r="AT56" i="8"/>
  <c r="AR56" i="8"/>
  <c r="AO56" i="8"/>
  <c r="AK56" i="8"/>
  <c r="AG56" i="8"/>
  <c r="AF56" i="8"/>
  <c r="AD56" i="8"/>
  <c r="AA56" i="8"/>
  <c r="V56" i="8"/>
  <c r="AX54" i="8"/>
  <c r="AW54" i="8"/>
  <c r="AR54" i="8"/>
  <c r="AO54" i="8"/>
  <c r="AJ54" i="8"/>
  <c r="AH54" i="8"/>
  <c r="AC54" i="8"/>
  <c r="U54" i="8"/>
  <c r="T54" i="8"/>
  <c r="AX53" i="8"/>
  <c r="AW53" i="8"/>
  <c r="AR53" i="8"/>
  <c r="AO53" i="8"/>
  <c r="AJ53" i="8"/>
  <c r="AH53" i="8"/>
  <c r="AC53" i="8"/>
  <c r="U53" i="8"/>
  <c r="T53" i="8"/>
  <c r="AX51" i="8"/>
  <c r="AW51" i="8"/>
  <c r="AV51" i="8"/>
  <c r="AS51" i="8"/>
  <c r="AQ51" i="8"/>
  <c r="AP51" i="8"/>
  <c r="AM51" i="8"/>
  <c r="AL51" i="8"/>
  <c r="AJ51" i="8"/>
  <c r="AI51" i="8"/>
  <c r="AE51" i="8"/>
  <c r="AB51" i="8"/>
  <c r="AA51" i="8"/>
  <c r="X51" i="8"/>
  <c r="W51" i="8"/>
  <c r="V51" i="8"/>
  <c r="AX50" i="8"/>
  <c r="AW50" i="8"/>
  <c r="AV50" i="8"/>
  <c r="AS50" i="8"/>
  <c r="AQ50" i="8"/>
  <c r="AP50" i="8"/>
  <c r="AM50" i="8"/>
  <c r="AL50" i="8"/>
  <c r="AJ50" i="8"/>
  <c r="AI50" i="8"/>
  <c r="AE50" i="8"/>
  <c r="AB50" i="8"/>
  <c r="X50" i="8"/>
  <c r="W50" i="8"/>
  <c r="V50" i="8"/>
  <c r="AX48" i="8"/>
  <c r="AV48" i="8"/>
  <c r="AU48" i="8"/>
  <c r="AT48" i="8"/>
  <c r="AR48" i="8"/>
  <c r="AQ48" i="8"/>
  <c r="AP48" i="8"/>
  <c r="AN48" i="8"/>
  <c r="AM48" i="8"/>
  <c r="AL48" i="8"/>
  <c r="AI48" i="8"/>
  <c r="AG48" i="8"/>
  <c r="AF48" i="8"/>
  <c r="AE48" i="8"/>
  <c r="AC48" i="8"/>
  <c r="AB48" i="8"/>
  <c r="Z48" i="8"/>
  <c r="Y48" i="8"/>
  <c r="W48" i="8"/>
  <c r="V48" i="8"/>
  <c r="U48" i="8"/>
  <c r="AX47" i="8"/>
  <c r="AV47" i="8"/>
  <c r="AU47" i="8"/>
  <c r="AT47" i="8"/>
  <c r="AR47" i="8"/>
  <c r="AQ47" i="8"/>
  <c r="AP47" i="8"/>
  <c r="AN47" i="8"/>
  <c r="AM47" i="8"/>
  <c r="AL47" i="8"/>
  <c r="AI47" i="8"/>
  <c r="AG47" i="8"/>
  <c r="AF47" i="8"/>
  <c r="AE47" i="8"/>
  <c r="AC47" i="8"/>
  <c r="AB47" i="8"/>
  <c r="Z47" i="8"/>
  <c r="Y47" i="8"/>
  <c r="W47" i="8"/>
  <c r="V47" i="8"/>
  <c r="U47" i="8"/>
  <c r="AX45" i="8"/>
  <c r="AW45" i="8"/>
  <c r="AR45" i="8"/>
  <c r="AN45" i="8"/>
  <c r="AJ45" i="8"/>
  <c r="AC45" i="8"/>
  <c r="AB45" i="8"/>
  <c r="Y45" i="8"/>
  <c r="X45" i="8"/>
  <c r="U45" i="8"/>
  <c r="AX44" i="8"/>
  <c r="AW44" i="8"/>
  <c r="AR44" i="8"/>
  <c r="AN44" i="8"/>
  <c r="AJ44" i="8"/>
  <c r="AC44" i="8"/>
  <c r="AB44" i="8"/>
  <c r="Y44" i="8"/>
  <c r="X44" i="8"/>
  <c r="U44" i="8"/>
  <c r="AX42" i="8"/>
  <c r="AW42" i="8"/>
  <c r="AV42" i="8"/>
  <c r="AS42" i="8"/>
  <c r="AQ42" i="8"/>
  <c r="AN42" i="8"/>
  <c r="AM42" i="8"/>
  <c r="AJ42" i="8"/>
  <c r="AF42" i="8"/>
  <c r="Y42" i="8"/>
  <c r="AX41" i="8"/>
  <c r="AW41" i="8"/>
  <c r="AV41" i="8"/>
  <c r="AS41" i="8"/>
  <c r="AQ41" i="8"/>
  <c r="AN41" i="8"/>
  <c r="AM41" i="8"/>
  <c r="AJ41" i="8"/>
  <c r="AF41" i="8"/>
  <c r="Y41" i="8"/>
  <c r="AX39" i="8"/>
  <c r="AU39" i="8"/>
  <c r="AP39" i="8"/>
  <c r="AL39" i="8"/>
  <c r="AI39" i="8"/>
  <c r="AH39" i="8"/>
  <c r="AD39" i="8"/>
  <c r="AA39" i="8"/>
  <c r="X39" i="8"/>
  <c r="T39" i="8"/>
  <c r="AX38" i="8"/>
  <c r="AU38" i="8"/>
  <c r="AP38" i="8"/>
  <c r="AL38" i="8"/>
  <c r="AI38" i="8"/>
  <c r="AH38" i="8"/>
  <c r="AD38" i="8"/>
  <c r="AA38" i="8"/>
  <c r="X38" i="8"/>
  <c r="T38" i="8"/>
  <c r="AX36" i="8"/>
  <c r="AU36" i="8"/>
  <c r="AR36" i="8"/>
  <c r="AM36" i="8"/>
  <c r="AK36" i="8"/>
  <c r="AH36" i="8"/>
  <c r="AD36" i="8"/>
  <c r="Z36" i="8"/>
  <c r="W36" i="8"/>
  <c r="U36" i="8"/>
  <c r="AX35" i="8"/>
  <c r="AU35" i="8"/>
  <c r="AR35" i="8"/>
  <c r="AM35" i="8"/>
  <c r="AK35" i="8"/>
  <c r="AH35" i="8"/>
  <c r="AD35" i="8"/>
  <c r="Z35" i="8"/>
  <c r="W35" i="8"/>
  <c r="U35" i="8"/>
  <c r="AX33" i="8"/>
  <c r="AQ33" i="8"/>
  <c r="AO33" i="8"/>
  <c r="AK33" i="8"/>
  <c r="AI33" i="8"/>
  <c r="AF33" i="8"/>
  <c r="AC33" i="8"/>
  <c r="Z33" i="8"/>
  <c r="V33" i="8"/>
  <c r="AX32" i="8"/>
  <c r="AQ32" i="8"/>
  <c r="AO32" i="8"/>
  <c r="AK32" i="8"/>
  <c r="AI32" i="8"/>
  <c r="AF32" i="8"/>
  <c r="AC32" i="8"/>
  <c r="Z32" i="8"/>
  <c r="V32" i="8"/>
  <c r="AX30" i="8"/>
  <c r="AW30" i="8"/>
  <c r="AT30" i="8"/>
  <c r="AS30" i="8"/>
  <c r="AM30" i="8"/>
  <c r="AH30" i="8"/>
  <c r="AE30" i="8"/>
  <c r="AA30" i="8"/>
  <c r="X30" i="8"/>
  <c r="W30" i="8"/>
  <c r="T30" i="8"/>
  <c r="AX29" i="8"/>
  <c r="AW29" i="8"/>
  <c r="AT29" i="8"/>
  <c r="AS29" i="8"/>
  <c r="AM29" i="8"/>
  <c r="AH29" i="8"/>
  <c r="AE29" i="8"/>
  <c r="AA29" i="8"/>
  <c r="X29" i="8"/>
  <c r="W29" i="8"/>
  <c r="T29" i="8"/>
  <c r="AX27" i="8"/>
  <c r="AU27" i="8"/>
  <c r="AT27" i="8"/>
  <c r="AO27" i="8"/>
  <c r="AL27" i="8"/>
  <c r="AK27" i="8"/>
  <c r="AG27" i="8"/>
  <c r="AD27" i="8"/>
  <c r="Y27" i="8"/>
  <c r="V27" i="8"/>
  <c r="AX26" i="8"/>
  <c r="AU26" i="8"/>
  <c r="AT26" i="8"/>
  <c r="AO26" i="8"/>
  <c r="AL26" i="8"/>
  <c r="AK26" i="8"/>
  <c r="AG26" i="8"/>
  <c r="AD26" i="8"/>
  <c r="Y26" i="8"/>
  <c r="V26" i="8"/>
  <c r="AX24" i="8"/>
  <c r="AW24" i="8"/>
  <c r="AT24" i="8"/>
  <c r="AR24" i="8"/>
  <c r="AP24" i="8"/>
  <c r="AJ24" i="8"/>
  <c r="AF24" i="8"/>
  <c r="AE24" i="8"/>
  <c r="AA24" i="8"/>
  <c r="X24" i="8"/>
  <c r="AX23" i="8"/>
  <c r="AW23" i="8"/>
  <c r="AT23" i="8"/>
  <c r="AR23" i="8"/>
  <c r="AP23" i="8"/>
  <c r="AJ23" i="8"/>
  <c r="AF23" i="8"/>
  <c r="AE23" i="8"/>
  <c r="AA23" i="8"/>
  <c r="X23" i="8"/>
  <c r="B23" i="8"/>
  <c r="B26" i="8" s="1"/>
  <c r="B29" i="8" s="1"/>
  <c r="B32" i="8" s="1"/>
  <c r="B35" i="8" s="1"/>
  <c r="B38" i="8" s="1"/>
  <c r="B41" i="8" s="1"/>
  <c r="B44" i="8" s="1"/>
  <c r="B47" i="8" s="1"/>
  <c r="B50" i="8" s="1"/>
  <c r="AX21" i="8"/>
  <c r="AV21" i="8"/>
  <c r="AU21" i="8"/>
  <c r="AO21" i="8"/>
  <c r="AN21" i="8"/>
  <c r="AH21" i="8"/>
  <c r="AF21" i="8"/>
  <c r="AC21" i="8"/>
  <c r="AB21" i="8"/>
  <c r="Z21" i="8"/>
  <c r="W21" i="8"/>
  <c r="AX20" i="8"/>
  <c r="AV20" i="8"/>
  <c r="AU20" i="8"/>
  <c r="AO20" i="8"/>
  <c r="AN20" i="8"/>
  <c r="AH20" i="8"/>
  <c r="AF20" i="8"/>
  <c r="AC20" i="8"/>
  <c r="AB20" i="8"/>
  <c r="Z20" i="8"/>
  <c r="W20" i="8"/>
  <c r="AC2" i="8"/>
  <c r="AR17" i="8" s="1"/>
  <c r="AR18" i="8" s="1"/>
  <c r="U40" i="5"/>
  <c r="S40" i="5"/>
  <c r="Q40" i="5"/>
  <c r="W40" i="5" s="1"/>
  <c r="O40" i="5"/>
  <c r="M40" i="5"/>
  <c r="K40" i="5"/>
  <c r="M39" i="5"/>
  <c r="O39" i="5"/>
  <c r="M41" i="5"/>
  <c r="O41" i="5"/>
  <c r="M42" i="5"/>
  <c r="O42" i="5"/>
  <c r="M43" i="5"/>
  <c r="O43" i="5"/>
  <c r="M44" i="5"/>
  <c r="O44" i="5"/>
  <c r="M45" i="5"/>
  <c r="O45" i="5"/>
  <c r="M46" i="5"/>
  <c r="O46" i="5"/>
  <c r="M38" i="5"/>
  <c r="O38" i="5"/>
  <c r="M10" i="5"/>
  <c r="O10" i="5"/>
  <c r="M11" i="5"/>
  <c r="O11" i="5"/>
  <c r="M12" i="5"/>
  <c r="O12" i="5"/>
  <c r="M13" i="5"/>
  <c r="O13" i="5"/>
  <c r="M14" i="5"/>
  <c r="O14" i="5"/>
  <c r="M15" i="5"/>
  <c r="O15" i="5"/>
  <c r="M16" i="5"/>
  <c r="O16" i="5"/>
  <c r="M17" i="5"/>
  <c r="O17" i="5"/>
  <c r="M18" i="5"/>
  <c r="O18" i="5"/>
  <c r="M19" i="5"/>
  <c r="O19" i="5"/>
  <c r="M20" i="5"/>
  <c r="O20" i="5"/>
  <c r="M21" i="5"/>
  <c r="O21" i="5"/>
  <c r="O9" i="5"/>
  <c r="M9" i="5"/>
  <c r="O8" i="5"/>
  <c r="M8" i="5"/>
  <c r="F54" i="2"/>
  <c r="F57" i="2"/>
  <c r="B53" i="8" l="1"/>
  <c r="B56" i="8" s="1"/>
  <c r="B59" i="8" s="1"/>
  <c r="B62" i="8" s="1"/>
  <c r="AX70" i="8"/>
  <c r="AX69" i="8"/>
  <c r="AC17" i="8"/>
  <c r="AC18" i="8" s="1"/>
  <c r="AK17" i="8"/>
  <c r="AK18" i="8" s="1"/>
  <c r="AX68" i="8"/>
  <c r="AS17" i="8"/>
  <c r="AS18" i="8" s="1"/>
  <c r="U17" i="8"/>
  <c r="U18" i="8" s="1"/>
  <c r="V17" i="8"/>
  <c r="V18" i="8" s="1"/>
  <c r="AD17" i="8"/>
  <c r="AD18" i="8" s="1"/>
  <c r="AL17" i="8"/>
  <c r="AL18" i="8" s="1"/>
  <c r="AT17" i="8"/>
  <c r="AT18" i="8" s="1"/>
  <c r="AV16" i="8"/>
  <c r="AV17" i="8" s="1"/>
  <c r="AV18" i="8" s="1"/>
  <c r="Y17" i="8"/>
  <c r="Y18" i="8" s="1"/>
  <c r="AG17" i="8"/>
  <c r="AG18" i="8" s="1"/>
  <c r="AO17" i="8"/>
  <c r="AO18" i="8" s="1"/>
  <c r="AW16" i="8"/>
  <c r="AW17" i="8" s="1"/>
  <c r="AW18" i="8" s="1"/>
  <c r="Z17" i="8"/>
  <c r="Z18" i="8" s="1"/>
  <c r="AH17" i="8"/>
  <c r="AH18" i="8" s="1"/>
  <c r="AP17" i="8"/>
  <c r="AP18" i="8" s="1"/>
  <c r="AX16" i="8"/>
  <c r="AX17" i="8" s="1"/>
  <c r="AX18" i="8" s="1"/>
  <c r="W17" i="8"/>
  <c r="W18" i="8" s="1"/>
  <c r="AA17" i="8"/>
  <c r="AA18" i="8" s="1"/>
  <c r="AE17" i="8"/>
  <c r="AE18" i="8" s="1"/>
  <c r="AI17" i="8"/>
  <c r="AI18" i="8" s="1"/>
  <c r="AM17" i="8"/>
  <c r="AM18" i="8" s="1"/>
  <c r="AQ17" i="8"/>
  <c r="AQ18" i="8" s="1"/>
  <c r="AU17" i="8"/>
  <c r="AU18" i="8" s="1"/>
  <c r="BB7" i="8"/>
  <c r="T17" i="8"/>
  <c r="T18" i="8" s="1"/>
  <c r="X17" i="8"/>
  <c r="X18" i="8" s="1"/>
  <c r="AB17" i="8"/>
  <c r="AB18" i="8" s="1"/>
  <c r="AF17" i="8"/>
  <c r="AF18" i="8" s="1"/>
  <c r="AJ17" i="8"/>
  <c r="AJ18" i="8" s="1"/>
  <c r="AN17" i="8"/>
  <c r="AN18" i="8" s="1"/>
  <c r="F51" i="2"/>
  <c r="F60" i="2" l="1"/>
  <c r="F63" i="2" l="1"/>
  <c r="F48" i="2"/>
  <c r="F45" i="2"/>
  <c r="F42" i="2"/>
  <c r="F39" i="2"/>
  <c r="F36" i="2"/>
  <c r="F33" i="2"/>
  <c r="F30" i="2"/>
  <c r="F27" i="2"/>
  <c r="F24" i="2"/>
  <c r="F21" i="2"/>
  <c r="AX70" i="2" l="1"/>
  <c r="AT70" i="2"/>
  <c r="AP70" i="2"/>
  <c r="AL70" i="2"/>
  <c r="AH70" i="2"/>
  <c r="AD70" i="2"/>
  <c r="Z70" i="2"/>
  <c r="V70" i="2"/>
  <c r="AW70" i="2"/>
  <c r="AS70" i="2"/>
  <c r="AO70" i="2"/>
  <c r="AK70" i="2"/>
  <c r="AG70" i="2"/>
  <c r="AC70" i="2"/>
  <c r="Y70" i="2"/>
  <c r="U70" i="2"/>
  <c r="AV70" i="2"/>
  <c r="AR70" i="2"/>
  <c r="AN70" i="2"/>
  <c r="AJ70" i="2"/>
  <c r="AF70" i="2"/>
  <c r="AB70" i="2"/>
  <c r="X70" i="2"/>
  <c r="T70" i="2"/>
  <c r="AU70" i="2"/>
  <c r="AQ70" i="2"/>
  <c r="AM70" i="2"/>
  <c r="AI70" i="2"/>
  <c r="AE70" i="2"/>
  <c r="AA70" i="2"/>
  <c r="W70" i="2"/>
  <c r="U38" i="5"/>
  <c r="U39" i="5"/>
  <c r="U41" i="5"/>
  <c r="U42" i="5"/>
  <c r="U43" i="5"/>
  <c r="U44" i="5"/>
  <c r="U45" i="5"/>
  <c r="U46" i="5"/>
  <c r="U9" i="5"/>
  <c r="U10" i="5"/>
  <c r="U11" i="5"/>
  <c r="U12" i="5"/>
  <c r="U13" i="5"/>
  <c r="U14" i="5"/>
  <c r="U15" i="5"/>
  <c r="U16" i="5"/>
  <c r="U17" i="5"/>
  <c r="U18" i="5"/>
  <c r="U19" i="5"/>
  <c r="U20" i="5"/>
  <c r="U21" i="5"/>
  <c r="U8" i="5"/>
  <c r="B23" i="2"/>
  <c r="B26" i="2" s="1"/>
  <c r="B29" i="2" s="1"/>
  <c r="B32" i="2" s="1"/>
  <c r="B35" i="2" s="1"/>
  <c r="B38" i="2" s="1"/>
  <c r="B41" i="2" s="1"/>
  <c r="B44" i="2" s="1"/>
  <c r="B47" i="2" s="1"/>
  <c r="B50" i="2" s="1"/>
  <c r="B53" i="2" s="1"/>
  <c r="B56" i="2" s="1"/>
  <c r="B59" i="2" s="1"/>
  <c r="B62" i="2" s="1"/>
  <c r="K39" i="5"/>
  <c r="K41" i="5"/>
  <c r="K42" i="5"/>
  <c r="K43" i="5"/>
  <c r="K44" i="5"/>
  <c r="K45" i="5"/>
  <c r="K38" i="5"/>
  <c r="K9" i="5"/>
  <c r="K10" i="5"/>
  <c r="K11" i="5"/>
  <c r="K12" i="5"/>
  <c r="K13" i="5"/>
  <c r="K14" i="5"/>
  <c r="K15" i="5"/>
  <c r="K16" i="5"/>
  <c r="K17" i="5"/>
  <c r="K18" i="5"/>
  <c r="K19" i="5"/>
  <c r="K20" i="5"/>
  <c r="K21" i="5"/>
  <c r="K8" i="5"/>
  <c r="S46" i="5"/>
  <c r="Q46" i="5"/>
  <c r="S45" i="5"/>
  <c r="Q45" i="5"/>
  <c r="S44" i="5"/>
  <c r="Q44" i="5"/>
  <c r="W44" i="5" s="1"/>
  <c r="S43" i="5"/>
  <c r="Q43" i="5"/>
  <c r="W43" i="5" s="1"/>
  <c r="S42" i="5"/>
  <c r="Q42" i="5"/>
  <c r="W42" i="5" s="1"/>
  <c r="S41" i="5"/>
  <c r="Q41" i="5"/>
  <c r="W41" i="5" s="1"/>
  <c r="S39" i="5"/>
  <c r="Q39" i="5"/>
  <c r="W39" i="5" s="1"/>
  <c r="S38" i="5"/>
  <c r="Q38" i="5"/>
  <c r="W38" i="5" s="1"/>
  <c r="S21" i="5"/>
  <c r="Q21" i="5"/>
  <c r="W21" i="5" s="1"/>
  <c r="S20" i="5"/>
  <c r="Q20" i="5"/>
  <c r="S19" i="5"/>
  <c r="Q19" i="5"/>
  <c r="S18" i="5"/>
  <c r="Q18" i="5"/>
  <c r="S17" i="5"/>
  <c r="Q17" i="5"/>
  <c r="S16" i="5"/>
  <c r="Q16" i="5"/>
  <c r="S15" i="5"/>
  <c r="Q15" i="5"/>
  <c r="S14" i="5"/>
  <c r="Q14" i="5"/>
  <c r="S13" i="5"/>
  <c r="Q13" i="5"/>
  <c r="S12" i="5"/>
  <c r="Q12" i="5"/>
  <c r="S11" i="5"/>
  <c r="Q11" i="5"/>
  <c r="S10" i="5"/>
  <c r="Q10" i="5"/>
  <c r="S9" i="5"/>
  <c r="Q9" i="5"/>
  <c r="S8" i="5"/>
  <c r="Q8" i="5"/>
  <c r="AY70" i="2" l="1"/>
  <c r="W13" i="5"/>
  <c r="AD50" i="8"/>
  <c r="W16" i="5"/>
  <c r="W18" i="5"/>
  <c r="W11" i="5"/>
  <c r="AK50" i="8" s="1"/>
  <c r="W45" i="5"/>
  <c r="W9" i="5"/>
  <c r="W15" i="5"/>
  <c r="W17" i="5"/>
  <c r="W19" i="5"/>
  <c r="W12" i="5"/>
  <c r="W20" i="5"/>
  <c r="W14" i="5"/>
  <c r="W10" i="5"/>
  <c r="W8" i="5"/>
  <c r="AC2" i="2"/>
  <c r="AX16" i="2" s="1"/>
  <c r="AX17" i="2" s="1"/>
  <c r="AX18" i="2" s="1"/>
  <c r="AN50" i="8" l="1"/>
  <c r="AC50" i="8"/>
  <c r="Z50" i="8"/>
  <c r="AU50" i="8"/>
  <c r="AR50" i="8"/>
  <c r="AG50" i="8"/>
  <c r="AH50" i="8"/>
  <c r="T50" i="8"/>
  <c r="U50" i="8"/>
  <c r="U59" i="8"/>
  <c r="AW59" i="8"/>
  <c r="AN59" i="8"/>
  <c r="AG59" i="8"/>
  <c r="Z59" i="8"/>
  <c r="AL59" i="8"/>
  <c r="AP53" i="8"/>
  <c r="AB53" i="8"/>
  <c r="V53" i="8"/>
  <c r="AQ53" i="8"/>
  <c r="AI53" i="8"/>
  <c r="AA53" i="8"/>
  <c r="AT50" i="8"/>
  <c r="AF50" i="8"/>
  <c r="Y50" i="8"/>
  <c r="AO50" i="8"/>
  <c r="AW56" i="8"/>
  <c r="AS56" i="8"/>
  <c r="AC56" i="8"/>
  <c r="Y56" i="8"/>
  <c r="U56" i="8"/>
  <c r="AN56" i="8"/>
  <c r="AJ56" i="8"/>
  <c r="AB56" i="8"/>
  <c r="X56" i="8"/>
  <c r="T56" i="8"/>
  <c r="AU56" i="8"/>
  <c r="AQ56" i="8"/>
  <c r="AM56" i="8"/>
  <c r="AI56" i="8"/>
  <c r="AE56" i="8"/>
  <c r="W56" i="8"/>
  <c r="AP56" i="8"/>
  <c r="AH56" i="8"/>
  <c r="Z56" i="8"/>
  <c r="AL56" i="8"/>
  <c r="AG44" i="8"/>
  <c r="W41" i="8"/>
  <c r="AW38" i="8"/>
  <c r="AS38" i="8"/>
  <c r="AT41" i="8"/>
  <c r="AH41" i="8"/>
  <c r="AD41" i="8"/>
  <c r="AJ38" i="8"/>
  <c r="AU44" i="8"/>
  <c r="AO41" i="8"/>
  <c r="AE38" i="8"/>
  <c r="V38" i="8"/>
  <c r="AK29" i="8"/>
  <c r="AC29" i="8"/>
  <c r="Y29" i="8"/>
  <c r="U29" i="8"/>
  <c r="AM26" i="8"/>
  <c r="AI26" i="8"/>
  <c r="AA26" i="8"/>
  <c r="AP44" i="8"/>
  <c r="Z44" i="8"/>
  <c r="AV35" i="8"/>
  <c r="AB35" i="8"/>
  <c r="X35" i="8"/>
  <c r="AF35" i="8"/>
  <c r="AQ29" i="8"/>
  <c r="AL44" i="8"/>
  <c r="AN35" i="8"/>
  <c r="AR26" i="8"/>
  <c r="T26" i="8"/>
  <c r="AA47" i="8"/>
  <c r="AS44" i="8"/>
  <c r="AO44" i="8"/>
  <c r="AA41" i="8"/>
  <c r="AG38" i="8"/>
  <c r="AC38" i="8"/>
  <c r="Y38" i="8"/>
  <c r="U38" i="8"/>
  <c r="AH47" i="8"/>
  <c r="AD47" i="8"/>
  <c r="AL41" i="8"/>
  <c r="AN38" i="8"/>
  <c r="AB38" i="8"/>
  <c r="AW47" i="8"/>
  <c r="AS47" i="8"/>
  <c r="AO47" i="8"/>
  <c r="AK47" i="8"/>
  <c r="AK41" i="8"/>
  <c r="AG41" i="8"/>
  <c r="AQ38" i="8"/>
  <c r="AM38" i="8"/>
  <c r="W32" i="8"/>
  <c r="AG29" i="8"/>
  <c r="AE26" i="8"/>
  <c r="W26" i="8"/>
  <c r="Y20" i="8"/>
  <c r="AR41" i="8"/>
  <c r="AV29" i="8"/>
  <c r="AN29" i="8"/>
  <c r="AB29" i="8"/>
  <c r="AP26" i="8"/>
  <c r="Z26" i="8"/>
  <c r="AJ47" i="8"/>
  <c r="AD44" i="8"/>
  <c r="T41" i="8"/>
  <c r="Z38" i="8"/>
  <c r="AW32" i="8"/>
  <c r="U32" i="8"/>
  <c r="AU29" i="8"/>
  <c r="AI29" i="8"/>
  <c r="AW26" i="8"/>
  <c r="X47" i="8"/>
  <c r="T47" i="8"/>
  <c r="AY47" i="8" s="1"/>
  <c r="BA47" i="8" s="1"/>
  <c r="AT35" i="8"/>
  <c r="AE35" i="8"/>
  <c r="V35" i="8"/>
  <c r="AJ32" i="8"/>
  <c r="AV26" i="8"/>
  <c r="AU53" i="8"/>
  <c r="AM53" i="8"/>
  <c r="AE53" i="8"/>
  <c r="W53" i="8"/>
  <c r="AT53" i="8"/>
  <c r="AL53" i="8"/>
  <c r="AD53" i="8"/>
  <c r="Z53" i="8"/>
  <c r="AS53" i="8"/>
  <c r="AK53" i="8"/>
  <c r="AG53" i="8"/>
  <c r="Y53" i="8"/>
  <c r="AV53" i="8"/>
  <c r="AN53" i="8"/>
  <c r="AF53" i="8"/>
  <c r="X53" i="8"/>
  <c r="AK44" i="8"/>
  <c r="V41" i="8"/>
  <c r="AV38" i="8"/>
  <c r="AR38" i="8"/>
  <c r="AO29" i="8"/>
  <c r="AW20" i="8"/>
  <c r="AF29" i="8"/>
  <c r="AT44" i="8"/>
  <c r="AO38" i="8"/>
  <c r="AF44" i="8"/>
  <c r="Z41" i="8"/>
  <c r="AI44" i="8"/>
  <c r="AE44" i="8"/>
  <c r="W44" i="8"/>
  <c r="AC41" i="8"/>
  <c r="U41" i="8"/>
  <c r="AS35" i="8"/>
  <c r="V44" i="8"/>
  <c r="AI35" i="8"/>
  <c r="AQ26" i="8"/>
  <c r="AS20" i="8"/>
  <c r="AK20" i="8"/>
  <c r="AG20" i="8"/>
  <c r="U20" i="8"/>
  <c r="AQ35" i="8"/>
  <c r="AL35" i="8"/>
  <c r="AJ29" i="8"/>
  <c r="AH26" i="8"/>
  <c r="AR20" i="8"/>
  <c r="AJ20" i="8"/>
  <c r="X20" i="8"/>
  <c r="T20" i="8"/>
  <c r="AP35" i="8"/>
  <c r="AA35" i="8"/>
  <c r="AC26" i="8"/>
  <c r="AQ20" i="8"/>
  <c r="AM20" i="8"/>
  <c r="AI20" i="8"/>
  <c r="AE20" i="8"/>
  <c r="AA20" i="8"/>
  <c r="AB41" i="8"/>
  <c r="AJ35" i="8"/>
  <c r="AF26" i="8"/>
  <c r="X26" i="8"/>
  <c r="AD20" i="8"/>
  <c r="AT20" i="8"/>
  <c r="AL20" i="8"/>
  <c r="V20" i="8"/>
  <c r="AP20" i="8"/>
  <c r="AP29" i="8"/>
  <c r="AU59" i="8"/>
  <c r="AQ59" i="8"/>
  <c r="AM59" i="8"/>
  <c r="AI59" i="8"/>
  <c r="W59" i="8"/>
  <c r="AT59" i="8"/>
  <c r="AP59" i="8"/>
  <c r="AD59" i="8"/>
  <c r="V59" i="8"/>
  <c r="AC59" i="8"/>
  <c r="AJ59" i="8"/>
  <c r="X59" i="8"/>
  <c r="AR59" i="8"/>
  <c r="AF59" i="8"/>
  <c r="AU41" i="8"/>
  <c r="AI41" i="8"/>
  <c r="AE41" i="8"/>
  <c r="AK38" i="8"/>
  <c r="AV44" i="8"/>
  <c r="T44" i="8"/>
  <c r="AP41" i="8"/>
  <c r="AF38" i="8"/>
  <c r="AQ44" i="8"/>
  <c r="AM44" i="8"/>
  <c r="AA44" i="8"/>
  <c r="W38" i="8"/>
  <c r="AW35" i="8"/>
  <c r="AO35" i="8"/>
  <c r="AG35" i="8"/>
  <c r="AC35" i="8"/>
  <c r="Y35" i="8"/>
  <c r="AH44" i="8"/>
  <c r="X41" i="8"/>
  <c r="T35" i="8"/>
  <c r="AY35" i="8" s="1"/>
  <c r="BA35" i="8" s="1"/>
  <c r="AR29" i="8"/>
  <c r="AS26" i="8"/>
  <c r="U26" i="8"/>
  <c r="AT38" i="8"/>
  <c r="AD29" i="8"/>
  <c r="AL29" i="8"/>
  <c r="V29" i="8"/>
  <c r="Z29" i="8"/>
  <c r="AJ26" i="8"/>
  <c r="AB26" i="8"/>
  <c r="AN26" i="8"/>
  <c r="AU32" i="8"/>
  <c r="AM32" i="8"/>
  <c r="AE32" i="8"/>
  <c r="AA32" i="8"/>
  <c r="AL23" i="8"/>
  <c r="AH23" i="8"/>
  <c r="AD23" i="8"/>
  <c r="Z23" i="8"/>
  <c r="V23" i="8"/>
  <c r="AT32" i="8"/>
  <c r="AP32" i="8"/>
  <c r="AL32" i="8"/>
  <c r="AH32" i="8"/>
  <c r="AD32" i="8"/>
  <c r="AS23" i="8"/>
  <c r="AO23" i="8"/>
  <c r="AK23" i="8"/>
  <c r="AG23" i="8"/>
  <c r="AC23" i="8"/>
  <c r="Y23" i="8"/>
  <c r="U23" i="8"/>
  <c r="AS32" i="8"/>
  <c r="AG32" i="8"/>
  <c r="Y32" i="8"/>
  <c r="AV23" i="8"/>
  <c r="AN23" i="8"/>
  <c r="AB23" i="8"/>
  <c r="T23" i="8"/>
  <c r="AV32" i="8"/>
  <c r="AR32" i="8"/>
  <c r="AN32" i="8"/>
  <c r="AB32" i="8"/>
  <c r="X32" i="8"/>
  <c r="T32" i="8"/>
  <c r="AU23" i="8"/>
  <c r="W23" i="8"/>
  <c r="AM23" i="8"/>
  <c r="AQ23" i="8"/>
  <c r="AI23" i="8"/>
  <c r="AH51" i="8"/>
  <c r="V17" i="2"/>
  <c r="V18" i="2" s="1"/>
  <c r="Z17" i="2"/>
  <c r="Z18" i="2" s="1"/>
  <c r="AD17" i="2"/>
  <c r="AD18" i="2" s="1"/>
  <c r="AH17" i="2"/>
  <c r="AH18" i="2" s="1"/>
  <c r="AL17" i="2"/>
  <c r="AL18" i="2" s="1"/>
  <c r="AP17" i="2"/>
  <c r="AP18" i="2" s="1"/>
  <c r="AT17" i="2"/>
  <c r="AT18" i="2" s="1"/>
  <c r="U17" i="2"/>
  <c r="U18" i="2" s="1"/>
  <c r="AV16" i="2"/>
  <c r="AV17" i="2" s="1"/>
  <c r="AV18" i="2" s="1"/>
  <c r="W17" i="2"/>
  <c r="W18" i="2" s="1"/>
  <c r="AA17" i="2"/>
  <c r="AA18" i="2" s="1"/>
  <c r="AE17" i="2"/>
  <c r="AE18" i="2" s="1"/>
  <c r="AI17" i="2"/>
  <c r="AI18" i="2" s="1"/>
  <c r="AM17" i="2"/>
  <c r="AM18" i="2" s="1"/>
  <c r="AQ17" i="2"/>
  <c r="AQ18" i="2" s="1"/>
  <c r="AU17" i="2"/>
  <c r="AU18" i="2" s="1"/>
  <c r="BB7" i="2"/>
  <c r="X17" i="2"/>
  <c r="X18" i="2" s="1"/>
  <c r="AB17" i="2"/>
  <c r="AB18" i="2" s="1"/>
  <c r="AF17" i="2"/>
  <c r="AF18" i="2" s="1"/>
  <c r="AJ17" i="2"/>
  <c r="AJ18" i="2" s="1"/>
  <c r="AN17" i="2"/>
  <c r="AN18" i="2" s="1"/>
  <c r="AR17" i="2"/>
  <c r="AR18" i="2" s="1"/>
  <c r="AW16" i="2"/>
  <c r="AW17" i="2" s="1"/>
  <c r="AW18" i="2" s="1"/>
  <c r="Y17" i="2"/>
  <c r="Y18" i="2" s="1"/>
  <c r="AC17" i="2"/>
  <c r="AC18" i="2" s="1"/>
  <c r="AG17" i="2"/>
  <c r="AG18" i="2" s="1"/>
  <c r="AK17" i="2"/>
  <c r="AK18" i="2" s="1"/>
  <c r="AO17" i="2"/>
  <c r="AO18" i="2" s="1"/>
  <c r="AS17" i="2"/>
  <c r="AS18" i="2" s="1"/>
  <c r="T17" i="2"/>
  <c r="T18" i="2" s="1"/>
  <c r="W46" i="5"/>
  <c r="K46" i="5"/>
  <c r="AY56" i="8" l="1"/>
  <c r="BA56" i="8" s="1"/>
  <c r="AY50" i="8"/>
  <c r="BA50" i="8" s="1"/>
  <c r="AY44" i="8"/>
  <c r="BA44" i="8" s="1"/>
  <c r="AY29" i="8"/>
  <c r="BA29" i="8" s="1"/>
  <c r="AY32" i="8"/>
  <c r="BA32" i="8" s="1"/>
  <c r="AY38" i="8"/>
  <c r="BA38" i="8" s="1"/>
  <c r="AY53" i="8"/>
  <c r="BA53" i="8" s="1"/>
  <c r="AY59" i="8"/>
  <c r="BA59" i="8" s="1"/>
  <c r="AY41" i="8"/>
  <c r="BA41" i="8" s="1"/>
  <c r="AY26" i="8"/>
  <c r="BA26" i="8" s="1"/>
  <c r="T51" i="8"/>
  <c r="AK51" i="8"/>
  <c r="Y51" i="8"/>
  <c r="AF51" i="8"/>
  <c r="AO51" i="8"/>
  <c r="AT51" i="8"/>
  <c r="U51" i="8"/>
  <c r="AN69" i="8"/>
  <c r="U69" i="8"/>
  <c r="AW60" i="8"/>
  <c r="AN60" i="8"/>
  <c r="AG60" i="8"/>
  <c r="Z60" i="8"/>
  <c r="U60" i="8"/>
  <c r="AL60" i="8"/>
  <c r="AP54" i="8"/>
  <c r="V54" i="8"/>
  <c r="AQ54" i="8"/>
  <c r="AI54" i="8"/>
  <c r="AB54" i="8"/>
  <c r="AA54" i="8"/>
  <c r="AN51" i="8"/>
  <c r="AC51" i="8"/>
  <c r="Z51" i="8"/>
  <c r="AU51" i="8"/>
  <c r="AR51" i="8"/>
  <c r="AG51" i="8"/>
  <c r="AD51" i="8"/>
  <c r="AM69" i="8"/>
  <c r="AO69" i="8"/>
  <c r="T69" i="8"/>
  <c r="X69" i="8"/>
  <c r="AI69" i="8"/>
  <c r="AK69" i="8"/>
  <c r="AD69" i="8"/>
  <c r="AS69" i="8"/>
  <c r="AR69" i="8"/>
  <c r="Z69" i="8"/>
  <c r="AU69" i="8"/>
  <c r="AG69" i="8"/>
  <c r="AA69" i="8"/>
  <c r="AE69" i="8"/>
  <c r="AB69" i="8"/>
  <c r="AJ69" i="8"/>
  <c r="AQ69" i="8"/>
  <c r="AV69" i="8"/>
  <c r="AC69" i="8"/>
  <c r="AT69" i="8"/>
  <c r="AW69" i="8"/>
  <c r="AP69" i="8"/>
  <c r="AH69" i="8"/>
  <c r="V69" i="8"/>
  <c r="W69" i="8"/>
  <c r="AF69" i="8"/>
  <c r="AL69" i="8"/>
  <c r="Y69" i="8"/>
  <c r="AL68" i="8"/>
  <c r="AC68" i="8"/>
  <c r="AB68" i="8"/>
  <c r="AI68" i="8"/>
  <c r="Z68" i="8"/>
  <c r="AE68" i="8"/>
  <c r="AJ68" i="8"/>
  <c r="W68" i="8"/>
  <c r="AN68" i="8"/>
  <c r="U68" i="8"/>
  <c r="AU68" i="8"/>
  <c r="AP68" i="8"/>
  <c r="AG68" i="8"/>
  <c r="AS68" i="8"/>
  <c r="X68" i="8"/>
  <c r="AH45" i="8"/>
  <c r="X42" i="8"/>
  <c r="AT39" i="8"/>
  <c r="AU42" i="8"/>
  <c r="AI42" i="8"/>
  <c r="AE42" i="8"/>
  <c r="AK39" i="8"/>
  <c r="AV45" i="8"/>
  <c r="T45" i="8"/>
  <c r="AP42" i="8"/>
  <c r="AF39" i="8"/>
  <c r="AQ45" i="8"/>
  <c r="AA45" i="8"/>
  <c r="AO36" i="8"/>
  <c r="AC36" i="8"/>
  <c r="AL30" i="8"/>
  <c r="AD30" i="8"/>
  <c r="Z30" i="8"/>
  <c r="V30" i="8"/>
  <c r="AN27" i="8"/>
  <c r="AJ27" i="8"/>
  <c r="AB27" i="8"/>
  <c r="AG36" i="8"/>
  <c r="AM45" i="8"/>
  <c r="AR30" i="8"/>
  <c r="W39" i="8"/>
  <c r="AW36" i="8"/>
  <c r="Y36" i="8"/>
  <c r="T36" i="8"/>
  <c r="U27" i="8"/>
  <c r="AS27" i="8"/>
  <c r="AW62" i="8"/>
  <c r="AW68" i="8" s="1"/>
  <c r="AO62" i="8"/>
  <c r="AO68" i="8" s="1"/>
  <c r="AK62" i="8"/>
  <c r="AK68" i="8" s="1"/>
  <c r="Y62" i="8"/>
  <c r="Y68" i="8" s="1"/>
  <c r="AV62" i="8"/>
  <c r="AV68" i="8" s="1"/>
  <c r="AR62" i="8"/>
  <c r="AR68" i="8" s="1"/>
  <c r="AF62" i="8"/>
  <c r="AF68" i="8" s="1"/>
  <c r="T62" i="8"/>
  <c r="AQ62" i="8"/>
  <c r="AQ68" i="8" s="1"/>
  <c r="AM62" i="8"/>
  <c r="AM68" i="8" s="1"/>
  <c r="AA62" i="8"/>
  <c r="AA68" i="8" s="1"/>
  <c r="AD62" i="8"/>
  <c r="AD68" i="8" s="1"/>
  <c r="AH62" i="8"/>
  <c r="AH68" i="8" s="1"/>
  <c r="AT62" i="8"/>
  <c r="AT68" i="8" s="1"/>
  <c r="V62" i="8"/>
  <c r="V68" i="8" s="1"/>
  <c r="V45" i="8"/>
  <c r="AB42" i="8"/>
  <c r="AJ36" i="8"/>
  <c r="AO39" i="8"/>
  <c r="AF45" i="8"/>
  <c r="Z42" i="8"/>
  <c r="AP36" i="8"/>
  <c r="AL36" i="8"/>
  <c r="AI45" i="8"/>
  <c r="U42" i="8"/>
  <c r="AP30" i="8"/>
  <c r="AF27" i="8"/>
  <c r="X27" i="8"/>
  <c r="AT21" i="8"/>
  <c r="AP21" i="8"/>
  <c r="AL21" i="8"/>
  <c r="AD21" i="8"/>
  <c r="V21" i="8"/>
  <c r="AE45" i="8"/>
  <c r="AS36" i="8"/>
  <c r="AA36" i="8"/>
  <c r="AQ27" i="8"/>
  <c r="AS21" i="8"/>
  <c r="AK21" i="8"/>
  <c r="AG21" i="8"/>
  <c r="U21" i="8"/>
  <c r="AC42" i="8"/>
  <c r="AJ30" i="8"/>
  <c r="AH27" i="8"/>
  <c r="AR21" i="8"/>
  <c r="AJ21" i="8"/>
  <c r="X21" i="8"/>
  <c r="T21" i="8"/>
  <c r="W45" i="8"/>
  <c r="AQ36" i="8"/>
  <c r="AI36" i="8"/>
  <c r="AM21" i="8"/>
  <c r="AE21" i="8"/>
  <c r="AC27" i="8"/>
  <c r="AQ21" i="8"/>
  <c r="AI21" i="8"/>
  <c r="AA21" i="8"/>
  <c r="AY23" i="8"/>
  <c r="BA23" i="8" s="1"/>
  <c r="AT45" i="8"/>
  <c r="AK45" i="8"/>
  <c r="V42" i="8"/>
  <c r="AV39" i="8"/>
  <c r="AR39" i="8"/>
  <c r="AO30" i="8"/>
  <c r="AW21" i="8"/>
  <c r="AF30" i="8"/>
  <c r="AY20" i="8"/>
  <c r="BA20" i="8" s="1"/>
  <c r="AV54" i="8"/>
  <c r="AN54" i="8"/>
  <c r="AF54" i="8"/>
  <c r="X54" i="8"/>
  <c r="AU54" i="8"/>
  <c r="AM54" i="8"/>
  <c r="AE54" i="8"/>
  <c r="W54" i="8"/>
  <c r="AT54" i="8"/>
  <c r="AL54" i="8"/>
  <c r="AD54" i="8"/>
  <c r="Z54" i="8"/>
  <c r="AS54" i="8"/>
  <c r="AK54" i="8"/>
  <c r="AG54" i="8"/>
  <c r="Y54" i="8"/>
  <c r="AJ48" i="8"/>
  <c r="T48" i="8"/>
  <c r="AD45" i="8"/>
  <c r="AR42" i="8"/>
  <c r="T42" i="8"/>
  <c r="Z39" i="8"/>
  <c r="AA48" i="8"/>
  <c r="AS45" i="8"/>
  <c r="AO45" i="8"/>
  <c r="AA42" i="8"/>
  <c r="AG39" i="8"/>
  <c r="AC39" i="8"/>
  <c r="Y39" i="8"/>
  <c r="U39" i="8"/>
  <c r="AH48" i="8"/>
  <c r="AD48" i="8"/>
  <c r="AL42" i="8"/>
  <c r="AN39" i="8"/>
  <c r="AB39" i="8"/>
  <c r="AT36" i="8"/>
  <c r="V36" i="8"/>
  <c r="AW48" i="8"/>
  <c r="AS48" i="8"/>
  <c r="AO48" i="8"/>
  <c r="AK48" i="8"/>
  <c r="AG42" i="8"/>
  <c r="AJ33" i="8"/>
  <c r="AV27" i="8"/>
  <c r="AQ39" i="8"/>
  <c r="W33" i="8"/>
  <c r="AG30" i="8"/>
  <c r="AE27" i="8"/>
  <c r="W27" i="8"/>
  <c r="Y21" i="8"/>
  <c r="AK42" i="8"/>
  <c r="AE36" i="8"/>
  <c r="AV30" i="8"/>
  <c r="AN30" i="8"/>
  <c r="AB30" i="8"/>
  <c r="AP27" i="8"/>
  <c r="Z27" i="8"/>
  <c r="AM39" i="8"/>
  <c r="AW33" i="8"/>
  <c r="U33" i="8"/>
  <c r="AU30" i="8"/>
  <c r="AI30" i="8"/>
  <c r="AW27" i="8"/>
  <c r="AP45" i="8"/>
  <c r="AL45" i="8"/>
  <c r="Z45" i="8"/>
  <c r="V39" i="8"/>
  <c r="AV36" i="8"/>
  <c r="AN36" i="8"/>
  <c r="AF36" i="8"/>
  <c r="AB36" i="8"/>
  <c r="AG45" i="8"/>
  <c r="W42" i="8"/>
  <c r="AW39" i="8"/>
  <c r="AS39" i="8"/>
  <c r="AT42" i="8"/>
  <c r="AH42" i="8"/>
  <c r="AD42" i="8"/>
  <c r="AJ39" i="8"/>
  <c r="X36" i="8"/>
  <c r="AR27" i="8"/>
  <c r="T27" i="8"/>
  <c r="AK30" i="8"/>
  <c r="AC30" i="8"/>
  <c r="Y30" i="8"/>
  <c r="U30" i="8"/>
  <c r="AM27" i="8"/>
  <c r="AI27" i="8"/>
  <c r="AA27" i="8"/>
  <c r="AU45" i="8"/>
  <c r="AO42" i="8"/>
  <c r="AE39" i="8"/>
  <c r="AQ30" i="8"/>
  <c r="AV33" i="8"/>
  <c r="AR33" i="8"/>
  <c r="AN33" i="8"/>
  <c r="AB33" i="8"/>
  <c r="X33" i="8"/>
  <c r="T33" i="8"/>
  <c r="AU24" i="8"/>
  <c r="AQ24" i="8"/>
  <c r="AM24" i="8"/>
  <c r="AI24" i="8"/>
  <c r="W24" i="8"/>
  <c r="AU33" i="8"/>
  <c r="AM33" i="8"/>
  <c r="AE33" i="8"/>
  <c r="AA33" i="8"/>
  <c r="AL24" i="8"/>
  <c r="AH24" i="8"/>
  <c r="AD24" i="8"/>
  <c r="Z24" i="8"/>
  <c r="V24" i="8"/>
  <c r="AT33" i="8"/>
  <c r="AP33" i="8"/>
  <c r="AL33" i="8"/>
  <c r="AH33" i="8"/>
  <c r="AD33" i="8"/>
  <c r="AS24" i="8"/>
  <c r="AO24" i="8"/>
  <c r="AK24" i="8"/>
  <c r="AG24" i="8"/>
  <c r="AC24" i="8"/>
  <c r="Y24" i="8"/>
  <c r="U24" i="8"/>
  <c r="AS33" i="8"/>
  <c r="AG33" i="8"/>
  <c r="Y33" i="8"/>
  <c r="T24" i="8"/>
  <c r="AV24" i="8"/>
  <c r="AN24" i="8"/>
  <c r="AB24" i="8"/>
  <c r="AR60" i="8"/>
  <c r="AJ60" i="8"/>
  <c r="AF60" i="8"/>
  <c r="X60" i="8"/>
  <c r="AU60" i="8"/>
  <c r="AQ60" i="8"/>
  <c r="AM60" i="8"/>
  <c r="AI60" i="8"/>
  <c r="W60" i="8"/>
  <c r="AT60" i="8"/>
  <c r="AP60" i="8"/>
  <c r="AD60" i="8"/>
  <c r="V60" i="8"/>
  <c r="AC60" i="8"/>
  <c r="AP57" i="8"/>
  <c r="AL57" i="8"/>
  <c r="AH57" i="8"/>
  <c r="Z57" i="8"/>
  <c r="AW57" i="8"/>
  <c r="AS57" i="8"/>
  <c r="AC57" i="8"/>
  <c r="Y57" i="8"/>
  <c r="U57" i="8"/>
  <c r="AN57" i="8"/>
  <c r="AJ57" i="8"/>
  <c r="AB57" i="8"/>
  <c r="X57" i="8"/>
  <c r="T57" i="8"/>
  <c r="AE57" i="8"/>
  <c r="AQ57" i="8"/>
  <c r="AI57" i="8"/>
  <c r="AU57" i="8"/>
  <c r="AM57" i="8"/>
  <c r="W57" i="8"/>
  <c r="T68" i="8" l="1"/>
  <c r="AY68" i="8" s="1"/>
  <c r="AY62" i="8"/>
  <c r="BA62" i="8" s="1"/>
  <c r="AY30" i="8"/>
  <c r="BA30" i="8" s="1"/>
  <c r="AY27" i="8"/>
  <c r="BA27" i="8" s="1"/>
  <c r="AY39" i="8"/>
  <c r="BA39" i="8" s="1"/>
  <c r="AY48" i="8"/>
  <c r="BA48" i="8" s="1"/>
  <c r="AY36" i="8"/>
  <c r="BA36" i="8" s="1"/>
  <c r="AY45" i="8"/>
  <c r="BA45" i="8" s="1"/>
  <c r="AY42" i="8"/>
  <c r="BA42" i="8" s="1"/>
  <c r="AY33" i="8"/>
  <c r="BA33" i="8" s="1"/>
  <c r="AY57" i="8"/>
  <c r="BA57" i="8" s="1"/>
  <c r="AY60" i="8"/>
  <c r="BA60" i="8" s="1"/>
  <c r="AY54" i="8"/>
  <c r="BA54" i="8" s="1"/>
  <c r="AY51" i="8"/>
  <c r="BA51" i="8" s="1"/>
  <c r="AY69" i="8"/>
  <c r="U70" i="8"/>
  <c r="AB70" i="8"/>
  <c r="AP70" i="8"/>
  <c r="AE70" i="8"/>
  <c r="AJ70" i="8"/>
  <c r="AL70" i="8"/>
  <c r="AC70" i="8"/>
  <c r="AI70" i="8"/>
  <c r="AG70" i="8"/>
  <c r="AS70" i="8"/>
  <c r="AU70" i="8"/>
  <c r="AN70" i="8"/>
  <c r="X70" i="8"/>
  <c r="Z70" i="8"/>
  <c r="W70" i="8"/>
  <c r="AT63" i="8"/>
  <c r="AT70" i="8" s="1"/>
  <c r="AH63" i="8"/>
  <c r="AH70" i="8" s="1"/>
  <c r="AD63" i="8"/>
  <c r="AD70" i="8" s="1"/>
  <c r="V63" i="8"/>
  <c r="V70" i="8" s="1"/>
  <c r="AW63" i="8"/>
  <c r="AW70" i="8" s="1"/>
  <c r="AO63" i="8"/>
  <c r="AO70" i="8" s="1"/>
  <c r="AK63" i="8"/>
  <c r="AK70" i="8" s="1"/>
  <c r="Y63" i="8"/>
  <c r="Y70" i="8" s="1"/>
  <c r="AV63" i="8"/>
  <c r="AV70" i="8" s="1"/>
  <c r="AR63" i="8"/>
  <c r="AR70" i="8" s="1"/>
  <c r="AF63" i="8"/>
  <c r="AF70" i="8" s="1"/>
  <c r="T63" i="8"/>
  <c r="AM63" i="8"/>
  <c r="AM70" i="8" s="1"/>
  <c r="AA63" i="8"/>
  <c r="AA70" i="8" s="1"/>
  <c r="AQ63" i="8"/>
  <c r="AQ70" i="8" s="1"/>
  <c r="AY21" i="8"/>
  <c r="BA21" i="8" s="1"/>
  <c r="AY24" i="8"/>
  <c r="BA24" i="8" s="1"/>
  <c r="T70" i="8" l="1"/>
  <c r="AY70" i="8" s="1"/>
  <c r="AY63" i="8"/>
  <c r="BA63" i="8" s="1"/>
</calcChain>
</file>

<file path=xl/sharedStrings.xml><?xml version="1.0" encoding="utf-8"?>
<sst xmlns="http://schemas.openxmlformats.org/spreadsheetml/2006/main" count="1733" uniqueCount="250">
  <si>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</si>
  <si>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</si>
  <si>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</si>
  <si>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</si>
  <si>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</si>
  <si>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</si>
  <si>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</si>
  <si>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</si>
  <si>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</si>
  <si>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</si>
  <si>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</si>
  <si>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</si>
  <si>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</si>
  <si>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</si>
  <si>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</si>
  <si>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</si>
  <si>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</si>
  <si>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</si>
  <si>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9"/>
  </si>
  <si>
    <t>介護福祉士</t>
    <rPh sb="0" eb="2">
      <t>カイゴ</t>
    </rPh>
    <rPh sb="2" eb="5">
      <t>フクシシ</t>
    </rPh>
    <phoneticPr fontId="2"/>
  </si>
  <si>
    <t>No</t>
    <phoneticPr fontId="2"/>
  </si>
  <si>
    <t>(1)</t>
    <phoneticPr fontId="2"/>
  </si>
  <si>
    <t>時間/日</t>
    <rPh sb="0" eb="2">
      <t>ジカン</t>
    </rPh>
    <rPh sb="3" eb="4">
      <t>ニチ</t>
    </rPh>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</si>
  <si>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</si>
  <si>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</si>
  <si>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</si>
  <si>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</si>
  <si>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</si>
  <si>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</si>
  <si>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</si>
  <si>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</si>
  <si>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</si>
  <si>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</si>
  <si>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○○サービス</t>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</si>
  <si>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</si>
  <si>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</si>
  <si>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</si>
  <si>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（記号の意味）</t>
    <rPh sb="1" eb="3">
      <t>キゴウ</t>
    </rPh>
    <rPh sb="4" eb="6">
      <t>イミ</t>
    </rPh>
    <phoneticPr fontId="2"/>
  </si>
  <si>
    <t>始業時間</t>
    <rPh sb="0" eb="2">
      <t>シギョウ</t>
    </rPh>
    <rPh sb="2" eb="4">
      <t>ジカン</t>
    </rPh>
    <phoneticPr fontId="2"/>
  </si>
  <si>
    <t>終業時間</t>
    <rPh sb="0" eb="2">
      <t>シュウギョウ</t>
    </rPh>
    <rPh sb="2" eb="4">
      <t>ジカン</t>
    </rPh>
    <phoneticPr fontId="2"/>
  </si>
  <si>
    <t>うち、休憩時間</t>
    <rPh sb="3" eb="5">
      <t>キュウケイ</t>
    </rPh>
    <rPh sb="5" eb="7">
      <t>ジカン</t>
    </rPh>
    <phoneticPr fontId="2"/>
  </si>
  <si>
    <t>開始</t>
    <rPh sb="0" eb="2">
      <t>カイシ</t>
    </rPh>
    <phoneticPr fontId="2"/>
  </si>
  <si>
    <t>終了</t>
    <rPh sb="0" eb="2">
      <t>シュウリョウ</t>
    </rPh>
    <phoneticPr fontId="2"/>
  </si>
  <si>
    <t>休：休暇</t>
    <rPh sb="0" eb="1">
      <t>ヤス</t>
    </rPh>
    <rPh sb="2" eb="4">
      <t>キュウカ</t>
    </rPh>
    <phoneticPr fontId="2"/>
  </si>
  <si>
    <t>休</t>
    <rPh sb="0" eb="1">
      <t>ヤス</t>
    </rPh>
    <phoneticPr fontId="2"/>
  </si>
  <si>
    <t>-</t>
    <phoneticPr fontId="2"/>
  </si>
  <si>
    <t>（</t>
    <phoneticPr fontId="2"/>
  </si>
  <si>
    <t>出：出張</t>
    <rPh sb="0" eb="1">
      <t>シュツ</t>
    </rPh>
    <rPh sb="2" eb="4">
      <t>シュッチョウ</t>
    </rPh>
    <phoneticPr fontId="2"/>
  </si>
  <si>
    <t>出</t>
    <rPh sb="0" eb="1">
      <t>シュツ</t>
    </rPh>
    <phoneticPr fontId="2"/>
  </si>
  <si>
    <t>研：研修</t>
    <rPh sb="0" eb="1">
      <t>ケン</t>
    </rPh>
    <rPh sb="2" eb="4">
      <t>ケンシュウ</t>
    </rPh>
    <phoneticPr fontId="2"/>
  </si>
  <si>
    <t>研</t>
    <rPh sb="0" eb="1">
      <t>ケン</t>
    </rPh>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</si>
  <si>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</si>
  <si>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</si>
  <si>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</si>
  <si>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</si>
  <si>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</si>
  <si>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</si>
  <si>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</si>
  <si>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</si>
  <si>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</si>
  <si>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</si>
  <si>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</si>
  <si>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</si>
  <si>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</si>
  <si>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</si>
  <si>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</si>
  <si>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</si>
  <si>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</si>
  <si>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</si>
  <si>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</si>
  <si>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</si>
  <si>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</si>
  <si>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</si>
  <si>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</si>
  <si>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</si>
  <si>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</si>
  <si>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</si>
  <si>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早：早退</t>
    <rPh sb="0" eb="1">
      <t>ハヤ</t>
    </rPh>
    <rPh sb="2" eb="4">
      <t>ソウタイ</t>
    </rPh>
    <phoneticPr fontId="2"/>
  </si>
  <si>
    <t>az</t>
    <phoneticPr fontId="2"/>
  </si>
  <si>
    <t>日中の勤務時間</t>
    <rPh sb="0" eb="2">
      <t>ニッチュウ</t>
    </rPh>
    <rPh sb="3" eb="5">
      <t>キンム</t>
    </rPh>
    <rPh sb="5" eb="7">
      <t>ジカン</t>
    </rPh>
    <phoneticPr fontId="2"/>
  </si>
  <si>
    <t>日中の時間帯</t>
    <rPh sb="0" eb="2">
      <t>ニッチュウ</t>
    </rPh>
    <rPh sb="3" eb="6">
      <t>ジカンタイ</t>
    </rPh>
    <phoneticPr fontId="2"/>
  </si>
  <si>
    <t>aa</t>
    <phoneticPr fontId="2"/>
  </si>
  <si>
    <t>ab</t>
    <phoneticPr fontId="2"/>
  </si>
  <si>
    <t>ac</t>
    <phoneticPr fontId="2"/>
  </si>
  <si>
    <t>ad</t>
    <phoneticPr fontId="2"/>
  </si>
  <si>
    <t>ae</t>
    <phoneticPr fontId="2"/>
  </si>
  <si>
    <t>af</t>
    <phoneticPr fontId="2"/>
  </si>
  <si>
    <t>日中の勤務時間数</t>
    <rPh sb="0" eb="2">
      <t>ニッチュウ</t>
    </rPh>
    <rPh sb="3" eb="5">
      <t>キンム</t>
    </rPh>
    <rPh sb="5" eb="8">
      <t>ジカンスウ</t>
    </rPh>
    <phoneticPr fontId="2"/>
  </si>
  <si>
    <t>夜間・深夜の勤務時間数</t>
    <rPh sb="0" eb="2">
      <t>ヤカン</t>
    </rPh>
    <rPh sb="3" eb="5">
      <t>シンヤ</t>
    </rPh>
    <rPh sb="6" eb="8">
      <t>キンム</t>
    </rPh>
    <rPh sb="8" eb="11">
      <t>ジカンスウ</t>
    </rPh>
    <phoneticPr fontId="9"/>
  </si>
  <si>
    <t>ba</t>
    <phoneticPr fontId="2"/>
  </si>
  <si>
    <t>夜間及び深夜</t>
    <rPh sb="0" eb="2">
      <t>ヤカン</t>
    </rPh>
    <rPh sb="2" eb="3">
      <t>オヨ</t>
    </rPh>
    <rPh sb="4" eb="6">
      <t>シンヤ</t>
    </rPh>
    <phoneticPr fontId="2"/>
  </si>
  <si>
    <t>の勤務時間</t>
    <rPh sb="1" eb="3">
      <t>キンム</t>
    </rPh>
    <rPh sb="3" eb="5">
      <t>ジカン</t>
    </rPh>
    <phoneticPr fontId="2"/>
  </si>
  <si>
    <t>朝・夜の2回</t>
    <rPh sb="0" eb="1">
      <t>アサ</t>
    </rPh>
    <rPh sb="2" eb="3">
      <t>ヨル</t>
    </rPh>
    <rPh sb="5" eb="6">
      <t>カイ</t>
    </rPh>
    <phoneticPr fontId="2"/>
  </si>
  <si>
    <t>勤務の場合</t>
    <rPh sb="0" eb="2">
      <t>キンム</t>
    </rPh>
    <rPh sb="3" eb="5">
      <t>バアイ</t>
    </rPh>
    <phoneticPr fontId="2"/>
  </si>
  <si>
    <t>管理者</t>
    <rPh sb="0" eb="3">
      <t>カンリシャ</t>
    </rPh>
    <phoneticPr fontId="2"/>
  </si>
  <si>
    <t>介護支援専門員</t>
    <rPh sb="0" eb="2">
      <t>カイゴ</t>
    </rPh>
    <rPh sb="2" eb="4">
      <t>シエン</t>
    </rPh>
    <rPh sb="4" eb="7">
      <t>センモンイン</t>
    </rPh>
    <phoneticPr fontId="2"/>
  </si>
  <si>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2"/>
  </si>
  <si>
    <t>ー</t>
    <phoneticPr fontId="2"/>
  </si>
  <si>
    <t>小規模多機能型サービス等計画作成担当者研修修了</t>
    <rPh sb="0" eb="3">
      <t>ショウキボ</t>
    </rPh>
    <rPh sb="3" eb="6">
      <t>タキノウ</t>
    </rPh>
    <rPh sb="6" eb="7">
      <t>ガタ</t>
    </rPh>
    <rPh sb="11" eb="12">
      <t>トウ</t>
    </rPh>
    <rPh sb="12" eb="14">
      <t>ケイカク</t>
    </rPh>
    <rPh sb="14" eb="16">
      <t>サクセイ</t>
    </rPh>
    <rPh sb="16" eb="19">
      <t>タントウシャ</t>
    </rPh>
    <rPh sb="19" eb="21">
      <t>ケンシュウ</t>
    </rPh>
    <rPh sb="21" eb="23">
      <t>シュウリョウ</t>
    </rPh>
    <phoneticPr fontId="1"/>
  </si>
  <si>
    <t>計画作成担当者</t>
    <rPh sb="0" eb="2">
      <t>ケイカク</t>
    </rPh>
    <rPh sb="2" eb="4">
      <t>サクセイ</t>
    </rPh>
    <rPh sb="4" eb="7">
      <t>タントウシャ</t>
    </rPh>
    <phoneticPr fontId="2"/>
  </si>
  <si>
    <t>職種名</t>
    <rPh sb="0" eb="2">
      <t>ショクシュ</t>
    </rPh>
    <rPh sb="2" eb="3">
      <t>メイ</t>
    </rPh>
    <phoneticPr fontId="2"/>
  </si>
  <si>
    <t>資格</t>
    <rPh sb="0" eb="2">
      <t>シカク</t>
    </rPh>
    <phoneticPr fontId="2"/>
  </si>
  <si>
    <t>みなし措置</t>
    <rPh sb="3" eb="5">
      <t>ソチ</t>
    </rPh>
    <phoneticPr fontId="2"/>
  </si>
  <si>
    <t>介護従業者</t>
    <rPh sb="0" eb="2">
      <t>カイゴ</t>
    </rPh>
    <rPh sb="2" eb="5">
      <t>ジュウギョウシャ</t>
    </rPh>
    <phoneticPr fontId="2"/>
  </si>
  <si>
    <t>※計画作成担当者　⇒　サテライトの場合。（サテライトではない場合は介護支援専門員が計画を作成）</t>
    <rPh sb="1" eb="3">
      <t>ケイカク</t>
    </rPh>
    <rPh sb="3" eb="5">
      <t>サクセイ</t>
    </rPh>
    <rPh sb="5" eb="8">
      <t>タントウシャ</t>
    </rPh>
    <rPh sb="17" eb="19">
      <t>バアイ</t>
    </rPh>
    <rPh sb="30" eb="32">
      <t>バアイ</t>
    </rPh>
    <rPh sb="33" eb="35">
      <t>カイゴ</t>
    </rPh>
    <rPh sb="35" eb="37">
      <t>シエン</t>
    </rPh>
    <rPh sb="37" eb="40">
      <t>センモンイン</t>
    </rPh>
    <rPh sb="41" eb="43">
      <t>ケイカク</t>
    </rPh>
    <rPh sb="44" eb="46">
      <t>サクセイ</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</si>
  <si>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</si>
  <si>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</si>
  <si>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</si>
  <si>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</si>
  <si>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</si>
  <si>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</si>
  <si>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</si>
  <si>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</si>
  <si>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</si>
  <si>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登録定員</t>
    <rPh sb="0" eb="2">
      <t>トウロク</t>
    </rPh>
    <rPh sb="2" eb="4">
      <t>テイイン</t>
    </rPh>
    <phoneticPr fontId="2"/>
  </si>
  <si>
    <t>通いサービスの定員</t>
    <rPh sb="0" eb="1">
      <t>カヨ</t>
    </rPh>
    <rPh sb="7" eb="9">
      <t>テイイン</t>
    </rPh>
    <phoneticPr fontId="2"/>
  </si>
  <si>
    <t>宿泊サービスの定員</t>
    <rPh sb="0" eb="2">
      <t>シュクハク</t>
    </rPh>
    <rPh sb="7" eb="9">
      <t>テイイン</t>
    </rPh>
    <phoneticPr fontId="2"/>
  </si>
  <si>
    <t>人</t>
    <rPh sb="0" eb="1">
      <t>ニン</t>
    </rPh>
    <phoneticPr fontId="2"/>
  </si>
  <si>
    <t>前年度の平均値</t>
    <rPh sb="0" eb="3">
      <t>ゼンネンド</t>
    </rPh>
    <rPh sb="4" eb="6">
      <t>ヘイキン</t>
    </rPh>
    <rPh sb="6" eb="7">
      <t>アタイ</t>
    </rPh>
    <phoneticPr fontId="2"/>
  </si>
  <si>
    <t>（新規に指定を受ける場合）</t>
    <rPh sb="1" eb="3">
      <t>シンキ</t>
    </rPh>
    <rPh sb="4" eb="6">
      <t>シテイ</t>
    </rPh>
    <rPh sb="7" eb="8">
      <t>ウ</t>
    </rPh>
    <rPh sb="10" eb="12">
      <t>バアイ</t>
    </rPh>
    <phoneticPr fontId="2"/>
  </si>
  <si>
    <t>推定数</t>
    <rPh sb="0" eb="2">
      <t>スイテイ</t>
    </rPh>
    <rPh sb="2" eb="3">
      <t>スウ</t>
    </rPh>
    <phoneticPr fontId="2"/>
  </si>
  <si>
    <t>利用者の生活時間帯（日中）</t>
    <rPh sb="0" eb="3">
      <t>リヨウシャ</t>
    </rPh>
    <rPh sb="4" eb="6">
      <t>セイカツ</t>
    </rPh>
    <rPh sb="6" eb="9">
      <t>ジカンタイ</t>
    </rPh>
    <rPh sb="10" eb="12">
      <t>ニッチュウ</t>
    </rPh>
    <phoneticPr fontId="2"/>
  </si>
  <si>
    <t>夜間及び深夜の時間帯</t>
    <rPh sb="0" eb="2">
      <t>ヤカン</t>
    </rPh>
    <rPh sb="2" eb="3">
      <t>オヨ</t>
    </rPh>
    <rPh sb="4" eb="6">
      <t>シンヤ</t>
    </rPh>
    <rPh sb="7" eb="10">
      <t>ジカンタイ</t>
    </rPh>
    <phoneticPr fontId="2"/>
  </si>
  <si>
    <t>(3) 日中／夜間及び深夜の時間帯の区分</t>
    <rPh sb="4" eb="6">
      <t>ニッチュウ</t>
    </rPh>
    <rPh sb="7" eb="9">
      <t>ヤカン</t>
    </rPh>
    <rPh sb="9" eb="10">
      <t>オヨ</t>
    </rPh>
    <rPh sb="11" eb="13">
      <t>シンヤ</t>
    </rPh>
    <rPh sb="14" eb="17">
      <t>ジカンタイ</t>
    </rPh>
    <rPh sb="18" eb="20">
      <t>クブン</t>
    </rPh>
    <phoneticPr fontId="2"/>
  </si>
  <si>
    <t>日中／夜間及び深夜
の区分</t>
    <rPh sb="0" eb="2">
      <t>ニッチュウ</t>
    </rPh>
    <rPh sb="3" eb="5">
      <t>ヤカン</t>
    </rPh>
    <rPh sb="5" eb="6">
      <t>オヨ</t>
    </rPh>
    <rPh sb="7" eb="9">
      <t>シンヤ</t>
    </rPh>
    <rPh sb="11" eb="13">
      <t>クブン</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</si>
  <si>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</si>
  <si>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</si>
  <si>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</si>
  <si>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</si>
  <si>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　D列・・・「介護従業者」</t>
    <rPh sb="2" eb="3">
      <t>レツ</t>
    </rPh>
    <rPh sb="7" eb="9">
      <t>カイゴ</t>
    </rPh>
    <rPh sb="9" eb="12">
      <t>ジュウギョウシャ</t>
    </rPh>
    <phoneticPr fontId="2"/>
  </si>
  <si>
    <t>ag</t>
    <phoneticPr fontId="2"/>
  </si>
  <si>
    <t>厚労　太郎</t>
    <rPh sb="0" eb="2">
      <t>コウロウ</t>
    </rPh>
    <rPh sb="3" eb="5">
      <t>タロウ</t>
    </rPh>
    <phoneticPr fontId="2"/>
  </si>
  <si>
    <t>A</t>
  </si>
  <si>
    <t>ー</t>
  </si>
  <si>
    <t>c</t>
    <phoneticPr fontId="2"/>
  </si>
  <si>
    <t>j</t>
    <phoneticPr fontId="2"/>
  </si>
  <si>
    <t>a</t>
    <phoneticPr fontId="2"/>
  </si>
  <si>
    <t>h</t>
    <phoneticPr fontId="2"/>
  </si>
  <si>
    <t>ba</t>
    <phoneticPr fontId="2"/>
  </si>
  <si>
    <t>宿直</t>
    <rPh sb="0" eb="2">
      <t>シュクチョク</t>
    </rPh>
    <phoneticPr fontId="2"/>
  </si>
  <si>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</si>
  <si>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</si>
  <si>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(1) 「計画」・「実績」のいずれかを選択してください。</t>
    <rPh sb="6" eb="8">
      <t>ケイカク</t>
    </rPh>
    <rPh sb="11" eb="13">
      <t>ジッセキ</t>
    </rPh>
    <rPh sb="20" eb="22">
      <t>センタク</t>
    </rPh>
    <phoneticPr fontId="2"/>
  </si>
  <si>
    <t>　　  指定基準の確認に際しては、「計画」を選択し、４週分の勤務時間を入力してください。</t>
    <rPh sb="4" eb="6">
      <t>シテイ</t>
    </rPh>
    <rPh sb="6" eb="8">
      <t>キジュン</t>
    </rPh>
    <rPh sb="9" eb="11">
      <t>カクニン</t>
    </rPh>
    <rPh sb="12" eb="13">
      <t>サイ</t>
    </rPh>
    <rPh sb="18" eb="20">
      <t>ケイカク</t>
    </rPh>
    <rPh sb="22" eb="24">
      <t>センタク</t>
    </rPh>
    <rPh sb="27" eb="29">
      <t>シュウブン</t>
    </rPh>
    <rPh sb="30" eb="32">
      <t>キンム</t>
    </rPh>
    <rPh sb="32" eb="34">
      <t>ジカン</t>
    </rPh>
    <rPh sb="35" eb="37">
      <t>ニュウリョク</t>
    </rPh>
    <phoneticPr fontId="2"/>
  </si>
  <si>
    <t>　　  実績を表す場合は、「実績」を選択し、暦月分で勤務時間を入力してください。</t>
    <rPh sb="4" eb="6">
      <t>ジッセキ</t>
    </rPh>
    <rPh sb="7" eb="8">
      <t>アラワ</t>
    </rPh>
    <rPh sb="9" eb="11">
      <t>バアイ</t>
    </rPh>
    <rPh sb="14" eb="16">
      <t>ジッセキ</t>
    </rPh>
    <rPh sb="18" eb="20">
      <t>センタク</t>
    </rPh>
    <rPh sb="22" eb="23">
      <t>コヨミ</t>
    </rPh>
    <rPh sb="23" eb="24">
      <t>ツキ</t>
    </rPh>
    <rPh sb="24" eb="25">
      <t>ブン</t>
    </rPh>
    <rPh sb="26" eb="28">
      <t>キンム</t>
    </rPh>
    <rPh sb="28" eb="30">
      <t>ジカン</t>
    </rPh>
    <rPh sb="31" eb="33">
      <t>ニュウリョク</t>
    </rPh>
    <phoneticPr fontId="2"/>
  </si>
  <si>
    <t xml:space="preserve"> 　　 記入の順序は、職種ごとにまとめてください。</t>
    <rPh sb="4" eb="6">
      <t>キニュウ</t>
    </rPh>
    <rPh sb="7" eb="9">
      <t>ジュンジョ</t>
    </rPh>
    <rPh sb="11" eb="13">
      <t>ショクシュ</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</si>
  <si>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</si>
  <si>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</si>
  <si>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</si>
  <si>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</si>
  <si>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</si>
  <si>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※指定基準の確認に際しては、4週分の入力で可とします。実績を表す場合には、暦月で入力ください。</t>
    <rPh sb="5" eb="7">
      <t>シテイ</t>
    </rPh>
    <rPh sb="7" eb="9">
      <t>キジュン</t>
    </rPh>
    <rPh sb="10" eb="12">
      <t>カクニン</t>
    </rPh>
    <rPh sb="13" eb="14">
      <t>サイ</t>
    </rPh>
    <rPh sb="19" eb="20">
      <t>シュウ</t>
    </rPh>
    <rPh sb="20" eb="21">
      <t>ブン</t>
    </rPh>
    <rPh sb="22" eb="24">
      <t>ニュウリョク</t>
    </rPh>
    <rPh sb="25" eb="26">
      <t>カ</t>
    </rPh>
    <rPh sb="31" eb="33">
      <t>ジッセキ</t>
    </rPh>
    <rPh sb="34" eb="35">
      <t>アラワ</t>
    </rPh>
    <rPh sb="36" eb="38">
      <t>バアイ</t>
    </rPh>
    <rPh sb="41" eb="42">
      <t>コヨミ</t>
    </rPh>
    <rPh sb="42" eb="43">
      <t>ヅキ</t>
    </rPh>
    <rPh sb="44" eb="46">
      <t>ニュウリョク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</si>
  <si>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</si>
  <si>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</si>
  <si>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　(3)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</si>
  <si>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（サテライトの場合に選択）</t>
    <rPh sb="7" eb="9">
      <t>バアイ</t>
    </rPh>
    <rPh sb="10" eb="12">
      <t>センタク</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</si>
  <si>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</si>
  <si>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に色づけされます。</t>
    <rPh sb="1" eb="2">
      <t>イロ</t>
    </rPh>
    <phoneticPr fontId="2"/>
  </si>
  <si>
    <t>C</t>
  </si>
  <si>
    <t>計画</t>
  </si>
  <si>
    <t>○○　A男</t>
    <rPh sb="4" eb="5">
      <t>オトコ</t>
    </rPh>
    <phoneticPr fontId="2"/>
  </si>
  <si>
    <t>○○　B子</t>
    <rPh sb="4" eb="5">
      <t>コ</t>
    </rPh>
    <phoneticPr fontId="2"/>
  </si>
  <si>
    <t>○○　C太</t>
    <rPh sb="4" eb="5">
      <t>タ</t>
    </rPh>
    <phoneticPr fontId="2"/>
  </si>
  <si>
    <t>○○　D美</t>
    <phoneticPr fontId="2"/>
  </si>
  <si>
    <t>○○　E夫</t>
    <phoneticPr fontId="2"/>
  </si>
  <si>
    <t>○○　F子</t>
    <phoneticPr fontId="2"/>
  </si>
  <si>
    <t>○○　G太</t>
    <phoneticPr fontId="2"/>
  </si>
  <si>
    <t>○○　H美</t>
    <phoneticPr fontId="2"/>
  </si>
  <si>
    <t>○○　J太郎</t>
    <rPh sb="4" eb="6">
      <t>タロウ</t>
    </rPh>
    <phoneticPr fontId="2"/>
  </si>
  <si>
    <t>○○　K子</t>
    <phoneticPr fontId="2"/>
  </si>
  <si>
    <t>○○　M子</t>
    <phoneticPr fontId="2"/>
  </si>
  <si>
    <t>○○　N男</t>
    <phoneticPr fontId="2"/>
  </si>
  <si>
    <t>○○　P子</t>
    <rPh sb="4" eb="5">
      <t>コ</t>
    </rPh>
    <phoneticPr fontId="2"/>
  </si>
  <si>
    <t>○○　R次郎</t>
    <rPh sb="4" eb="6">
      <t>ジロウ</t>
    </rPh>
    <phoneticPr fontId="2"/>
  </si>
  <si>
    <t>看護小規模多機能型居宅介護</t>
    <rPh sb="0" eb="2">
      <t>カンゴ</t>
    </rPh>
    <rPh sb="2" eb="5">
      <t>ショウキボ</t>
    </rPh>
    <rPh sb="5" eb="8">
      <t>タキノウ</t>
    </rPh>
    <rPh sb="8" eb="9">
      <t>ガタ</t>
    </rPh>
    <rPh sb="9" eb="11">
      <t>キョタク</t>
    </rPh>
    <rPh sb="11" eb="13">
      <t>カイゴ</t>
    </rPh>
    <phoneticPr fontId="2"/>
  </si>
  <si>
    <t>准看護師</t>
    <rPh sb="0" eb="4">
      <t>ジュンカンゴシ</t>
    </rPh>
    <phoneticPr fontId="2"/>
  </si>
  <si>
    <t>保健師</t>
    <rPh sb="0" eb="3">
      <t>ホケンシ</t>
    </rPh>
    <phoneticPr fontId="2"/>
  </si>
  <si>
    <t>看護師</t>
    <rPh sb="0" eb="3">
      <t>カンゴシ</t>
    </rPh>
    <phoneticPr fontId="2"/>
  </si>
  <si>
    <t>保健師</t>
    <rPh sb="0" eb="3">
      <t>ホケンシ</t>
    </rPh>
    <phoneticPr fontId="2"/>
  </si>
  <si>
    <t>看護職員</t>
    <rPh sb="0" eb="2">
      <t>カンゴ</t>
    </rPh>
    <rPh sb="2" eb="4">
      <t>ショクイン</t>
    </rPh>
    <phoneticPr fontId="2"/>
  </si>
  <si>
    <t>※介護従業者のうち、保健師、看護師、准看護師の資格を持つ者は職種名を看護職員とします。</t>
    <rPh sb="1" eb="3">
      <t>カイゴ</t>
    </rPh>
    <rPh sb="3" eb="6">
      <t>ジュウギョウシャ</t>
    </rPh>
    <rPh sb="10" eb="13">
      <t>ホケンシ</t>
    </rPh>
    <rPh sb="14" eb="17">
      <t>カンゴシ</t>
    </rPh>
    <rPh sb="18" eb="22">
      <t>ジュンカンゴシ</t>
    </rPh>
    <rPh sb="23" eb="25">
      <t>シカク</t>
    </rPh>
    <rPh sb="26" eb="27">
      <t>モ</t>
    </rPh>
    <rPh sb="28" eb="29">
      <t>モノ</t>
    </rPh>
    <rPh sb="30" eb="32">
      <t>ショクシュ</t>
    </rPh>
    <rPh sb="32" eb="33">
      <t>メイ</t>
    </rPh>
    <rPh sb="34" eb="36">
      <t>カンゴ</t>
    </rPh>
    <rPh sb="36" eb="38">
      <t>ショクイン</t>
    </rPh>
    <phoneticPr fontId="2"/>
  </si>
  <si>
    <t>　G列・・・「計画作成担当者」</t>
    <rPh sb="2" eb="3">
      <t>レツ</t>
    </rPh>
    <rPh sb="7" eb="9">
      <t>ケイカク</t>
    </rPh>
    <rPh sb="9" eb="11">
      <t>サクセイ</t>
    </rPh>
    <rPh sb="11" eb="14">
      <t>タントウシャ</t>
    </rPh>
    <phoneticPr fontId="2"/>
  </si>
  <si>
    <t>　F列・・・「介護支援専門員」</t>
    <rPh sb="2" eb="3">
      <t>レツ</t>
    </rPh>
    <rPh sb="7" eb="9">
      <t>カイゴ</t>
    </rPh>
    <rPh sb="9" eb="11">
      <t>シエン</t>
    </rPh>
    <rPh sb="11" eb="14">
      <t>センモンイン</t>
    </rPh>
    <phoneticPr fontId="2"/>
  </si>
  <si>
    <t>　E列・・・「看護職員」</t>
    <rPh sb="2" eb="3">
      <t>レツ</t>
    </rPh>
    <rPh sb="7" eb="9">
      <t>カンゴ</t>
    </rPh>
    <rPh sb="9" eb="11">
      <t>ショクイン</t>
    </rPh>
    <phoneticPr fontId="2"/>
  </si>
  <si>
    <t>従業者の勤務の体制及び勤務形態一覧表　記入方法　（看護小規模多機能型居宅介護）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カンゴ</t>
    </rPh>
    <rPh sb="27" eb="30">
      <t>ショウキボ</t>
    </rPh>
    <rPh sb="30" eb="33">
      <t>タキノウ</t>
    </rPh>
    <rPh sb="33" eb="34">
      <t>ガタ</t>
    </rPh>
    <rPh sb="34" eb="36">
      <t>キョタク</t>
    </rPh>
    <rPh sb="36" eb="38">
      <t>カイゴ</t>
    </rPh>
    <phoneticPr fontId="3"/>
  </si>
  <si>
    <t>看護職員</t>
    <rPh sb="0" eb="2">
      <t>カンゴ</t>
    </rPh>
    <rPh sb="2" eb="4">
      <t>ショクイン</t>
    </rPh>
    <phoneticPr fontId="2"/>
  </si>
  <si>
    <t>（正式名称：看護小規模多機能型居宅介護従事者）</t>
    <rPh sb="1" eb="3">
      <t>セイシキ</t>
    </rPh>
    <rPh sb="3" eb="5">
      <t>メイショウ</t>
    </rPh>
    <rPh sb="6" eb="8">
      <t>カンゴ</t>
    </rPh>
    <rPh sb="8" eb="11">
      <t>ショウキボ</t>
    </rPh>
    <rPh sb="11" eb="14">
      <t>タキノウ</t>
    </rPh>
    <rPh sb="14" eb="15">
      <t>ガタ</t>
    </rPh>
    <rPh sb="15" eb="17">
      <t>キョタク</t>
    </rPh>
    <rPh sb="17" eb="19">
      <t>カイゴ</t>
    </rPh>
    <rPh sb="19" eb="22">
      <t>ジュウジシャ</t>
    </rPh>
    <phoneticPr fontId="2"/>
  </si>
  <si>
    <t>（介護従業者のうち、保健師、看護師又は准看護師は、看護職員とします。）</t>
    <rPh sb="1" eb="3">
      <t>カイゴ</t>
    </rPh>
    <rPh sb="3" eb="6">
      <t>ジュウギョウシャ</t>
    </rPh>
    <rPh sb="10" eb="13">
      <t>ホケンシ</t>
    </rPh>
    <rPh sb="14" eb="17">
      <t>カンゴシ</t>
    </rPh>
    <rPh sb="17" eb="18">
      <t>マタ</t>
    </rPh>
    <rPh sb="19" eb="23">
      <t>ジュンカンゴシ</t>
    </rPh>
    <rPh sb="25" eb="27">
      <t>カンゴ</t>
    </rPh>
    <rPh sb="27" eb="29">
      <t>ショクイン</t>
    </rPh>
    <phoneticPr fontId="2"/>
  </si>
  <si>
    <t>d</t>
  </si>
  <si>
    <t>d</t>
    <phoneticPr fontId="2"/>
  </si>
  <si>
    <t>j</t>
    <phoneticPr fontId="2"/>
  </si>
  <si>
    <t>（宿直  ･･･</t>
    <rPh sb="1" eb="3">
      <t>シュクチョク</t>
    </rPh>
    <phoneticPr fontId="2"/>
  </si>
  <si>
    <t>（サテライト型）看護小規模多機能型居宅介護</t>
    <rPh sb="8" eb="10">
      <t>カンゴ</t>
    </rPh>
    <rPh sb="10" eb="13">
      <t>ショウキボ</t>
    </rPh>
    <rPh sb="13" eb="16">
      <t>タキノウ</t>
    </rPh>
    <rPh sb="16" eb="17">
      <t>ガタ</t>
    </rPh>
    <rPh sb="17" eb="19">
      <t>キョタク</t>
    </rPh>
    <rPh sb="19" eb="21">
      <t>カイゴ</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</si>
  <si>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</si>
  <si>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</si>
  <si>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</si>
  <si>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　(18) 看護職員の日中の勤務時間の合計が自動計算されますので、誤りがないか確認してください。</t>
    <rPh sb="6" eb="8">
      <t>カンゴ</t>
    </rPh>
    <rPh sb="8" eb="10">
      <t>ショクイン</t>
    </rPh>
    <rPh sb="11" eb="13">
      <t>ニッチュウ</t>
    </rPh>
    <rPh sb="14" eb="16">
      <t>キンム</t>
    </rPh>
    <rPh sb="16" eb="18">
      <t>ジカン</t>
    </rPh>
    <rPh sb="19" eb="21">
      <t>ゴウケイ</t>
    </rPh>
    <rPh sb="22" eb="24">
      <t>ジドウ</t>
    </rPh>
    <rPh sb="24" eb="26">
      <t>ケイサン</t>
    </rPh>
    <rPh sb="33" eb="34">
      <t>アヤマ</t>
    </rPh>
    <rPh sb="39" eb="41">
      <t>カクニン</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</si>
  <si>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</si>
  <si>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</si>
  <si>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早退(1)</t>
    <rPh sb="0" eb="2">
      <t>ソウタイ</t>
    </rPh>
    <phoneticPr fontId="2"/>
  </si>
  <si>
    <t>早退(2)</t>
    <rPh sb="0" eb="2">
      <t>ソウタイ</t>
    </rPh>
    <phoneticPr fontId="2"/>
  </si>
  <si>
    <t>1日のうち</t>
    <rPh sb="1" eb="2">
      <t>ニチ</t>
    </rPh>
    <phoneticPr fontId="2"/>
  </si>
  <si>
    <t>（プルダウン対象外）→</t>
    <rPh sb="6" eb="9">
      <t>タイショウガイ</t>
    </rPh>
    <phoneticPr fontId="2"/>
  </si>
  <si>
    <t>実績で早退者がいた場合に使用</t>
    <rPh sb="0" eb="2">
      <t>ジッセキ</t>
    </rPh>
    <rPh sb="3" eb="6">
      <t>ソウタイシャ</t>
    </rPh>
    <rPh sb="9" eb="11">
      <t>バアイ</t>
    </rPh>
    <rPh sb="12" eb="14">
      <t>シヨウ</t>
    </rPh>
    <phoneticPr fontId="2"/>
  </si>
  <si>
    <t>※看護小規模多機能型居宅介護従業者（正式名称）</t>
    <rPh sb="1" eb="3">
      <t>カンゴ</t>
    </rPh>
    <rPh sb="3" eb="6">
      <t>ショウキボ</t>
    </rPh>
    <rPh sb="6" eb="10">
      <t>タキノウガタ</t>
    </rPh>
    <rPh sb="10" eb="12">
      <t>キョタク</t>
    </rPh>
    <rPh sb="12" eb="14">
      <t>カイゴ</t>
    </rPh>
    <rPh sb="14" eb="17">
      <t>ジュウギョウシャ</t>
    </rPh>
    <rPh sb="18" eb="20">
      <t>セイシキ</t>
    </rPh>
    <rPh sb="20" eb="22">
      <t>メイショウ</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</si>
  <si>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</si>
  <si>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</si>
  <si>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</si>
  <si>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t>
    <phoneticPr fontId="2"/>
  </si>
  <si>
    <t>(2)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</si>
  <si>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(4) 定員</t>
    <rPh sb="4" eb="6">
      <t>テイイン</t>
    </rPh>
    <phoneticPr fontId="2"/>
  </si>
  <si>
    <t>(5) 利用者数（通いサービス）</t>
    <rPh sb="4" eb="7">
      <t>リヨウシャ</t>
    </rPh>
    <rPh sb="7" eb="8">
      <t>スウ</t>
    </rPh>
    <rPh sb="9" eb="10">
      <t>カヨ</t>
    </rPh>
    <phoneticPr fontId="2"/>
  </si>
  <si>
    <t>(6) 
職種</t>
    <phoneticPr fontId="3"/>
  </si>
  <si>
    <t>(7)
勤務
形態</t>
    <phoneticPr fontId="3"/>
  </si>
  <si>
    <t>(8) 資格</t>
    <rPh sb="4" eb="6">
      <t>シカク</t>
    </rPh>
    <phoneticPr fontId="2"/>
  </si>
  <si>
    <t>(9) 氏　名</t>
    <phoneticPr fontId="3"/>
  </si>
  <si>
    <t>(10) 勤 務 時 間 数</t>
    <rPh sb="5" eb="6">
      <t>ツトム</t>
    </rPh>
    <rPh sb="7" eb="8">
      <t>ツトム</t>
    </rPh>
    <rPh sb="9" eb="10">
      <t>トキ</t>
    </rPh>
    <rPh sb="11" eb="12">
      <t>アイダ</t>
    </rPh>
    <rPh sb="13" eb="14">
      <t>スウ</t>
    </rPh>
    <phoneticPr fontId="2"/>
  </si>
  <si>
    <t>(15) 日ごとの通いサービスの実利用者数</t>
    <rPh sb="5" eb="6">
      <t>ヒ</t>
    </rPh>
    <rPh sb="9" eb="10">
      <t>カヨ</t>
    </rPh>
    <rPh sb="16" eb="17">
      <t>ジツ</t>
    </rPh>
    <rPh sb="17" eb="20">
      <t>リヨウシャ</t>
    </rPh>
    <rPh sb="20" eb="21">
      <t>スウ</t>
    </rPh>
    <phoneticPr fontId="2"/>
  </si>
  <si>
    <t>(16) 日ごとの宿泊サービスの実利用者数</t>
    <rPh sb="5" eb="6">
      <t>ヒ</t>
    </rPh>
    <rPh sb="9" eb="11">
      <t>シュクハク</t>
    </rPh>
    <rPh sb="16" eb="17">
      <t>ジツ</t>
    </rPh>
    <rPh sb="17" eb="20">
      <t>リヨウシャ</t>
    </rPh>
    <rPh sb="20" eb="21">
      <t>スウ</t>
    </rPh>
    <phoneticPr fontId="2"/>
  </si>
  <si>
    <t>(17) 介護従業者（看護職員を含む）の日中の勤務時間の合計</t>
    <rPh sb="5" eb="7">
      <t>カイゴ</t>
    </rPh>
    <rPh sb="7" eb="10">
      <t>ジュウギョウシャ</t>
    </rPh>
    <rPh sb="11" eb="13">
      <t>カンゴ</t>
    </rPh>
    <rPh sb="13" eb="15">
      <t>ショクイン</t>
    </rPh>
    <rPh sb="16" eb="17">
      <t>フク</t>
    </rPh>
    <rPh sb="20" eb="22">
      <t>ニッチュウ</t>
    </rPh>
    <rPh sb="23" eb="25">
      <t>キンム</t>
    </rPh>
    <rPh sb="25" eb="27">
      <t>ジカン</t>
    </rPh>
    <rPh sb="28" eb="30">
      <t>ゴウケイ</t>
    </rPh>
    <phoneticPr fontId="2"/>
  </si>
  <si>
    <t>(18) 看護職員の日中の勤務時間の合計</t>
    <rPh sb="5" eb="7">
      <t>カンゴ</t>
    </rPh>
    <rPh sb="7" eb="9">
      <t>ショクイン</t>
    </rPh>
    <rPh sb="10" eb="12">
      <t>ニッチュウ</t>
    </rPh>
    <rPh sb="13" eb="15">
      <t>キンム</t>
    </rPh>
    <rPh sb="15" eb="17">
      <t>ジカン</t>
    </rPh>
    <rPh sb="18" eb="20">
      <t>ゴウケイ</t>
    </rPh>
    <phoneticPr fontId="2"/>
  </si>
  <si>
    <t>(19) 介護従業者（看護職員を含む）の夜間・深夜の勤務時間の合計</t>
    <rPh sb="5" eb="7">
      <t>カイゴ</t>
    </rPh>
    <rPh sb="7" eb="10">
      <t>ジュウギョウシャ</t>
    </rPh>
    <rPh sb="11" eb="13">
      <t>カンゴ</t>
    </rPh>
    <rPh sb="13" eb="15">
      <t>ショクイン</t>
    </rPh>
    <rPh sb="16" eb="17">
      <t>フク</t>
    </rPh>
    <rPh sb="20" eb="22">
      <t>ヤカン</t>
    </rPh>
    <rPh sb="23" eb="25">
      <t>シンヤ</t>
    </rPh>
    <rPh sb="26" eb="28">
      <t>キンム</t>
    </rPh>
    <rPh sb="28" eb="30">
      <t>ジカン</t>
    </rPh>
    <rPh sb="31" eb="33">
      <t>ゴウケイ</t>
    </rPh>
    <phoneticPr fontId="2"/>
  </si>
  <si>
    <t>(13) 兼務状況
（兼務先/兼務する職務の内容
/兼務時間数）</t>
    <rPh sb="5" eb="7">
      <t>ケンム</t>
    </rPh>
    <rPh sb="7" eb="9">
      <t>ジョウキョウ</t>
    </rPh>
    <rPh sb="11" eb="13">
      <t>ケンム</t>
    </rPh>
    <rPh sb="13" eb="14">
      <t>サキ</t>
    </rPh>
    <rPh sb="15" eb="17">
      <t>ケンム</t>
    </rPh>
    <rPh sb="19" eb="21">
      <t>ショクム</t>
    </rPh>
    <rPh sb="22" eb="24">
      <t>ナイヨウ</t>
    </rPh>
    <rPh sb="26" eb="28">
      <t>ケンム</t>
    </rPh>
    <rPh sb="28" eb="31">
      <t>ジカンスウ</t>
    </rPh>
    <phoneticPr fontId="3"/>
  </si>
  <si>
    <t>　(2)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</si>
  <si>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(4) 事業所の定員数を入力してください。</t>
    <rPh sb="5" eb="8">
      <t>ジギョウショ</t>
    </rPh>
    <rPh sb="9" eb="11">
      <t>テイイン</t>
    </rPh>
    <rPh sb="11" eb="12">
      <t>スウ</t>
    </rPh>
    <rPh sb="13" eb="15">
      <t>ニュウリョク</t>
    </rPh>
    <phoneticPr fontId="2"/>
  </si>
  <si>
    <t xml:space="preserve">  　　新規又は再開の場合は、推定数を入力してください。</t>
    <phoneticPr fontId="2"/>
  </si>
  <si>
    <t>　(6)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</si>
  <si>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</si>
  <si>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(8)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</si>
  <si>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</si>
  <si>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申請する事業に係る従業者（管理者を含む。）の1ヶ月分の勤務時間数を入力してください。（別シートの「シフト記号表」を作成し、シフト記号を選択または入力してください。）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8">
      <t>ジカンスウ</t>
    </rPh>
    <rPh sb="39" eb="41">
      <t>ニュウリョク</t>
    </rPh>
    <rPh sb="49" eb="50">
      <t>ベツ</t>
    </rPh>
    <rPh sb="58" eb="60">
      <t>キゴウ</t>
    </rPh>
    <rPh sb="60" eb="61">
      <t>ヒョウ</t>
    </rPh>
    <rPh sb="63" eb="65">
      <t>サクセイ</t>
    </rPh>
    <rPh sb="70" eb="72">
      <t>キゴウ</t>
    </rPh>
    <rPh sb="73" eb="75">
      <t>センタク</t>
    </rPh>
    <rPh sb="78" eb="80">
      <t>ニュウリョク</t>
    </rPh>
    <phoneticPr fontId="2"/>
  </si>
  <si>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</si>
  <si>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</si>
  <si>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(13) 申請する事業所以外の事業所・施設との兼務がある場合は、兼務先の事業所・施設の名称、兼務する職務の内容、兼務時間数について記入してください。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57" eb="59">
      <t>ケンム</t>
    </rPh>
    <rPh sb="59" eb="62">
      <t>ジカンスウ</t>
    </rPh>
    <rPh sb="66" eb="68">
      <t>キニュウ</t>
    </rPh>
    <phoneticPr fontId="2"/>
  </si>
  <si>
    <t>　(14)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2"/>
  </si>
  <si>
    <t>　(15) 通いサービスの利用者数を入力してください。新規又は再開の場合は、推定数を入力してください。</t>
    <rPh sb="6" eb="7">
      <t>カヨ</t>
    </rPh>
    <rPh sb="13" eb="16">
      <t>リヨウシャ</t>
    </rPh>
    <rPh sb="16" eb="17">
      <t>スウ</t>
    </rPh>
    <rPh sb="18" eb="20">
      <t>ニュウリョク</t>
    </rPh>
    <phoneticPr fontId="2"/>
  </si>
  <si>
    <t>　(16) 宿泊サービスの利用者数を入力してください。新規又は再開の場合は、推定数を入力してください。</t>
    <rPh sb="6" eb="8">
      <t>シュクハク</t>
    </rPh>
    <rPh sb="13" eb="16">
      <t>リヨウシャ</t>
    </rPh>
    <rPh sb="16" eb="17">
      <t>スウ</t>
    </rPh>
    <rPh sb="18" eb="20">
      <t>ニュウリョク</t>
    </rPh>
    <phoneticPr fontId="2"/>
  </si>
  <si>
    <t>　(17) 介護従業者（看護職員を含む）の日中の勤務時間の合計が自動計算されますので、誤りがないか確認してください。</t>
    <rPh sb="6" eb="8">
      <t>カイゴ</t>
    </rPh>
    <rPh sb="8" eb="11">
      <t>ジュウギョウシャ</t>
    </rPh>
    <rPh sb="12" eb="14">
      <t>カンゴ</t>
    </rPh>
    <rPh sb="14" eb="16">
      <t>ショクイン</t>
    </rPh>
    <rPh sb="17" eb="18">
      <t>フク</t>
    </rPh>
    <rPh sb="21" eb="23">
      <t>ニッチュウ</t>
    </rPh>
    <rPh sb="24" eb="26">
      <t>キンム</t>
    </rPh>
    <rPh sb="26" eb="28">
      <t>ジカン</t>
    </rPh>
    <rPh sb="29" eb="31">
      <t>ゴウケイ</t>
    </rPh>
    <rPh sb="32" eb="34">
      <t>ジドウ</t>
    </rPh>
    <rPh sb="34" eb="36">
      <t>ケイサン</t>
    </rPh>
    <rPh sb="43" eb="44">
      <t>アヤマ</t>
    </rPh>
    <rPh sb="49" eb="51">
      <t>カクニン</t>
    </rPh>
    <phoneticPr fontId="2"/>
  </si>
  <si>
    <t>　(19) 介護従業者（看護職員を含む）の夜間・深夜の勤務時間の合計が自動計算されますので、誤りがないか確認してください。</t>
    <rPh sb="6" eb="8">
      <t>カイゴ</t>
    </rPh>
    <rPh sb="8" eb="11">
      <t>ジュウギョウシャ</t>
    </rPh>
    <rPh sb="12" eb="14">
      <t>カンゴ</t>
    </rPh>
    <rPh sb="14" eb="16">
      <t>ショクイン</t>
    </rPh>
    <rPh sb="17" eb="18">
      <t>フク</t>
    </rPh>
    <rPh sb="21" eb="23">
      <t>ヤカン</t>
    </rPh>
    <rPh sb="24" eb="26">
      <t>シンヤ</t>
    </rPh>
    <rPh sb="27" eb="29">
      <t>キンム</t>
    </rPh>
    <rPh sb="29" eb="31">
      <t>ジカン</t>
    </rPh>
    <rPh sb="32" eb="34">
      <t>ゴウケイ</t>
    </rPh>
    <rPh sb="35" eb="37">
      <t>ジドウ</t>
    </rPh>
    <rPh sb="37" eb="39">
      <t>ケイサン</t>
    </rPh>
    <rPh sb="46" eb="47">
      <t>アヤマ</t>
    </rPh>
    <rPh sb="52" eb="54">
      <t>カクニン</t>
    </rPh>
    <phoneticPr fontId="2"/>
  </si>
  <si>
    <t>小規模多機能型サービス等計画作成担当者研修修了</t>
    <phoneticPr fontId="2"/>
  </si>
  <si>
    <t>　(5) 通いサービスの利用者数を入力してください。利用者数は、前年度の平均値（前年度の全利用者等の延数を当該前年度の日数で除して得た数。小数点第2位以下を切り上げ）を入力してください。</t>
    <rPh sb="5" eb="6">
      <t>カヨ</t>
    </rPh>
    <rPh sb="12" eb="15">
      <t>リヨウシャ</t>
    </rPh>
    <rPh sb="15" eb="16">
      <t>スウ</t>
    </rPh>
    <rPh sb="17" eb="19">
      <t>ニュウリョク</t>
    </rPh>
    <rPh sb="26" eb="29">
      <t>リヨウシャ</t>
    </rPh>
    <rPh sb="29" eb="30">
      <t>スウ</t>
    </rPh>
    <rPh sb="32" eb="35">
      <t>ゼンネンド</t>
    </rPh>
    <rPh sb="36" eb="39">
      <t>ヘイキンチ</t>
    </rPh>
    <phoneticPr fontId="2"/>
  </si>
  <si>
    <t>【自治体の皆様へ】</t>
    <rPh sb="1" eb="4">
      <t>ジチタイ</t>
    </rPh>
    <rPh sb="5" eb="7">
      <t>ミナサマ</t>
    </rPh>
    <phoneticPr fontId="2"/>
  </si>
  <si>
    <t>　C14～L14・・・「職種」</t>
    <rPh sb="12" eb="14">
      <t>ショクシュ</t>
    </rPh>
    <phoneticPr fontId="2"/>
  </si>
  <si>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</si>
  <si>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（地-参考様式1-8）</t>
    <phoneticPr fontId="3"/>
  </si>
  <si>
    <r>
      <t xml:space="preserve">(12)
</t>
    </r>
    <r>
      <rPr>
        <sz val="11"/>
        <rFont val="BIZ UDゴシック"/>
        <family val="3"/>
        <charset val="128"/>
      </rPr>
      <t>週平均
勤務時間数</t>
    </r>
    <rPh sb="6" eb="8">
      <t>ヘイキン</t>
    </rPh>
    <rPh sb="9" eb="11">
      <t>キンム</t>
    </rPh>
    <rPh sb="11" eb="13">
      <t>ジカン</t>
    </rPh>
    <rPh sb="13" eb="14">
      <t>スウ</t>
    </rPh>
    <phoneticPr fontId="3"/>
  </si>
  <si>
    <r>
      <t>(14) 宿直①　（上記における該当者の</t>
    </r>
    <r>
      <rPr>
        <b/>
        <sz val="12"/>
        <color rgb="FFFF0000"/>
        <rFont val="BIZ UDゴシック"/>
        <family val="3"/>
        <charset val="128"/>
      </rPr>
      <t>No</t>
    </r>
    <r>
      <rPr>
        <sz val="12"/>
        <rFont val="BIZ UDゴシック"/>
        <family val="3"/>
        <charset val="128"/>
      </rPr>
      <t>を記載）</t>
    </r>
    <rPh sb="5" eb="7">
      <t>シュクチョク</t>
    </rPh>
    <rPh sb="10" eb="12">
      <t>ジョウキ</t>
    </rPh>
    <rPh sb="16" eb="18">
      <t>ガイトウ</t>
    </rPh>
    <rPh sb="18" eb="19">
      <t>シャ</t>
    </rPh>
    <rPh sb="23" eb="25">
      <t>キサイ</t>
    </rPh>
    <phoneticPr fontId="2"/>
  </si>
  <si>
    <r>
      <t>(14) 宿直②　（上記における該当者の</t>
    </r>
    <r>
      <rPr>
        <b/>
        <sz val="12"/>
        <color rgb="FFFF0000"/>
        <rFont val="BIZ UDゴシック"/>
        <family val="3"/>
        <charset val="128"/>
      </rPr>
      <t>No</t>
    </r>
    <r>
      <rPr>
        <sz val="12"/>
        <rFont val="BIZ UDゴシック"/>
        <family val="3"/>
        <charset val="128"/>
      </rPr>
      <t>を記載）</t>
    </r>
    <rPh sb="5" eb="7">
      <t>シュクチョク</t>
    </rPh>
    <rPh sb="10" eb="12">
      <t>ジョウキ</t>
    </rPh>
    <rPh sb="16" eb="18">
      <t>ガイトウ</t>
    </rPh>
    <rPh sb="18" eb="19">
      <t>シャ</t>
    </rPh>
    <rPh sb="23" eb="25">
      <t>キサイ</t>
    </rPh>
    <phoneticPr fontId="2"/>
  </si>
  <si>
    <r>
      <t>(13) 兼務状況
（兼務先/兼務する職務の内容
/兼務時間数）</t>
    </r>
    <r>
      <rPr>
        <sz val="10"/>
        <rFont val="BIZ UDゴシック"/>
        <family val="3"/>
        <charset val="128"/>
      </rPr>
      <t>）</t>
    </r>
    <rPh sb="5" eb="7">
      <t>ケンム</t>
    </rPh>
    <rPh sb="7" eb="9">
      <t>ジョウキョウ</t>
    </rPh>
    <rPh sb="11" eb="13">
      <t>ケンム</t>
    </rPh>
    <rPh sb="13" eb="14">
      <t>サキ</t>
    </rPh>
    <rPh sb="15" eb="17">
      <t>ケンム</t>
    </rPh>
    <rPh sb="19" eb="21">
      <t>ショクム</t>
    </rPh>
    <rPh sb="22" eb="24">
      <t>ナイヨウ</t>
    </rPh>
    <rPh sb="26" eb="28">
      <t>ケンム</t>
    </rPh>
    <rPh sb="28" eb="31">
      <t>ジカンスウ</t>
    </rPh>
    <phoneticPr fontId="3"/>
  </si>
  <si>
    <r>
      <t>　　　当該事業所における勤務時間が、当該事業所において定められている常勤の従業者が勤務すべき時間数に達していることをいいます。</t>
    </r>
    <r>
      <rPr>
        <u/>
        <sz val="12"/>
        <rFont val="BIZ UDゴシック"/>
        <family val="3"/>
        <charset val="128"/>
      </rPr>
      <t>雇用の形態は考慮しません</t>
    </r>
    <r>
      <rPr>
        <sz val="12"/>
        <rFont val="BIZ UDゴシック"/>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</si>
</sst>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h:mm;@"/>
    <numFmt numFmtId="178" formatCode="#,##0.0;[Red]\-#,##0.0"/>
  </numFmts>
  <fonts count="27"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sz val="16"/>
      <name val="HGSｺﾞｼｯｸM"/>
      <family val="3"/>
      <charset val="128"/>
    </font>
    <font>
      <b/>
      <sz val="16"/>
      <name val="HGSｺﾞｼｯｸM"/>
      <family val="3"/>
      <charset val="128"/>
    </font>
    <font>
      <b/>
      <sz val="16"/>
      <name val="ＭＳ Ｐゴシック"/>
      <family val="3"/>
      <charset val="128"/>
    </font>
    <font>
      <sz val="11"/>
      <color rgb="FF000000"/>
      <name val="游ゴシック"/>
      <family val="3"/>
      <charset val="128"/>
    </font>
    <font>
      <sz val="9"/>
      <color rgb="FF000000"/>
      <name val="游ゴシック"/>
      <family val="3"/>
      <charset val="128"/>
    </font>
    <font>
      <sz val="11"/>
      <color theme="1"/>
      <name val="游ゴシック"/>
      <family val="2"/>
      <charset val="128"/>
      <scheme val="minor"/>
    </font>
    <font>
      <sz val="16"/>
      <name val="BIZ UDゴシック"/>
      <family val="3"/>
      <charset val="128"/>
    </font>
    <font>
      <b/>
      <sz val="16"/>
      <name val="BIZ UDゴシック"/>
      <family val="3"/>
      <charset val="128"/>
    </font>
    <font>
      <b/>
      <sz val="14"/>
      <name val="BIZ UDゴシック"/>
      <family val="3"/>
      <charset val="128"/>
    </font>
    <font>
      <sz val="14"/>
      <name val="BIZ UDゴシック"/>
      <family val="3"/>
      <charset val="128"/>
    </font>
    <font>
      <sz val="12"/>
      <name val="BIZ UDゴシック"/>
      <family val="3"/>
      <charset val="128"/>
    </font>
    <font>
      <sz val="10"/>
      <name val="BIZ UDゴシック"/>
      <family val="3"/>
      <charset val="128"/>
    </font>
    <font>
      <sz val="11"/>
      <name val="BIZ UDゴシック"/>
      <family val="3"/>
      <charset val="128"/>
    </font>
    <font>
      <b/>
      <sz val="12"/>
      <color rgb="FFFF0000"/>
      <name val="BIZ UDゴシック"/>
      <family val="3"/>
      <charset val="128"/>
    </font>
    <font>
      <b/>
      <sz val="11"/>
      <color rgb="FFFF0000"/>
      <name val="BIZ UDゴシック"/>
      <family val="3"/>
      <charset val="128"/>
    </font>
    <font>
      <sz val="11"/>
      <color theme="1"/>
      <name val="BIZ UDゴシック"/>
      <family val="3"/>
      <charset val="128"/>
    </font>
    <font>
      <sz val="11"/>
      <color rgb="FFFF0000"/>
      <name val="BIZ UDゴシック"/>
      <family val="3"/>
      <charset val="128"/>
    </font>
    <font>
      <u/>
      <sz val="12"/>
      <name val="BIZ UDゴシック"/>
      <family val="3"/>
      <charset val="128"/>
    </font>
    <font>
      <b/>
      <sz val="12"/>
      <name val="BIZ UDゴシック"/>
      <family val="3"/>
      <charset val="128"/>
    </font>
    <font>
      <sz val="12"/>
      <color theme="1"/>
      <name val="BIZ UDゴシック"/>
      <family val="3"/>
      <charset val="128"/>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FFCCFF"/>
        <bgColor indexed="64"/>
      </patternFill>
    </fill>
    <fill>
      <patternFill patternType="solid">
        <fgColor rgb="FFCCFFCC"/>
        <bgColor indexed="64"/>
      </patternFill>
    </fill>
  </fills>
  <borders count="126">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right/>
      <top/>
      <bottom style="dashDot">
        <color indexed="64"/>
      </bottom>
      <diagonal/>
    </border>
    <border>
      <left style="thin">
        <color indexed="64"/>
      </left>
      <right/>
      <top/>
      <bottom style="dashDot">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thin">
        <color indexed="64"/>
      </left>
      <right style="double">
        <color indexed="64"/>
      </right>
      <top style="dotted">
        <color indexed="64"/>
      </top>
      <bottom style="dotted">
        <color indexed="64"/>
      </bottom>
      <diagonal/>
    </border>
    <border>
      <left style="thin">
        <color indexed="64"/>
      </left>
      <right style="double">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thin">
        <color indexed="64"/>
      </right>
      <top style="medium">
        <color indexed="64"/>
      </top>
      <bottom style="dotted">
        <color indexed="64"/>
      </bottom>
      <diagonal/>
    </border>
    <border>
      <left/>
      <right style="thin">
        <color indexed="64"/>
      </right>
      <top style="dotted">
        <color indexed="64"/>
      </top>
      <bottom style="medium">
        <color indexed="64"/>
      </bottom>
      <diagonal/>
    </border>
    <border>
      <left style="medium">
        <color indexed="64"/>
      </left>
      <right style="thin">
        <color indexed="64"/>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right style="double">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double">
        <color indexed="64"/>
      </right>
      <top style="medium">
        <color indexed="64"/>
      </top>
      <bottom/>
      <diagonal/>
    </border>
    <border>
      <left style="thin">
        <color indexed="64"/>
      </left>
      <right style="double">
        <color indexed="64"/>
      </right>
      <top style="thin">
        <color indexed="64"/>
      </top>
      <bottom style="dotted">
        <color indexed="64"/>
      </bottom>
      <diagonal/>
    </border>
    <border>
      <left style="double">
        <color indexed="64"/>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style="medium">
        <color indexed="64"/>
      </left>
      <right/>
      <top style="medium">
        <color indexed="64"/>
      </top>
      <bottom/>
      <diagonal style="hair">
        <color indexed="64"/>
      </diagonal>
    </border>
    <border diagonalUp="1">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medium">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double">
        <color indexed="64"/>
      </left>
      <right/>
      <top style="medium">
        <color indexed="64"/>
      </top>
      <bottom/>
      <diagonal style="hair">
        <color indexed="64"/>
      </diagonal>
    </border>
    <border diagonalUp="1">
      <left style="double">
        <color indexed="64"/>
      </left>
      <right/>
      <top/>
      <bottom/>
      <diagonal style="hair">
        <color indexed="64"/>
      </diagonal>
    </border>
    <border diagonalUp="1">
      <left style="double">
        <color indexed="64"/>
      </left>
      <right/>
      <top/>
      <bottom style="thin">
        <color indexed="64"/>
      </bottom>
      <diagonal style="hair">
        <color indexed="64"/>
      </diagonal>
    </border>
    <border diagonalUp="1">
      <left/>
      <right style="medium">
        <color indexed="64"/>
      </right>
      <top/>
      <bottom style="thin">
        <color indexed="64"/>
      </bottom>
      <diagonal style="hair">
        <color indexed="64"/>
      </diagonal>
    </border>
  </borders>
  <cellStyleXfs count="2">
    <xf numFmtId="0" fontId="0" fillId="0" borderId="0">
      <alignment vertical="center"/>
    </xf>
    <xf numFmtId="38" fontId="12" fillId="0" borderId="0" applyFont="0" applyFill="0" applyBorder="0" applyAlignment="0" applyProtection="0">
      <alignment vertical="center"/>
    </xf>
  </cellStyleXfs>
  <cellXfs count="376">
    <xf numFmtId="0" fontId="0" fillId="0" borderId="0" xfId="0">
      <alignment vertical="center"/>
    </xf>
    <xf numFmtId="0" fontId="5"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7" fillId="0" borderId="0" xfId="0" applyFont="1">
      <alignment vertical="center"/>
    </xf>
    <xf numFmtId="0" fontId="8" fillId="0" borderId="0" xfId="0" applyFont="1">
      <alignment vertical="center"/>
    </xf>
    <xf numFmtId="0" fontId="8"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0" fillId="3" borderId="0" xfId="0" applyFill="1">
      <alignment vertical="center"/>
    </xf>
    <xf numFmtId="0" fontId="4" fillId="0" borderId="0" xfId="0" applyFont="1">
      <alignment vertical="center"/>
    </xf>
    <xf numFmtId="0" fontId="5" fillId="3" borderId="0" xfId="0" applyFont="1" applyFill="1" applyBorder="1">
      <alignment vertical="center"/>
    </xf>
    <xf numFmtId="0" fontId="0" fillId="3" borderId="0" xfId="0" applyFill="1" applyAlignment="1" applyProtection="1">
      <alignment horizontal="center" vertical="center"/>
    </xf>
    <xf numFmtId="0" fontId="0" fillId="3" borderId="0" xfId="0" applyFill="1" applyProtection="1">
      <alignment vertical="center"/>
    </xf>
    <xf numFmtId="0" fontId="5" fillId="3" borderId="0" xfId="0" applyFont="1" applyFill="1">
      <alignment vertical="center"/>
    </xf>
    <xf numFmtId="0" fontId="5"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13" fillId="0" borderId="0" xfId="0" applyFont="1">
      <alignment vertical="center"/>
    </xf>
    <xf numFmtId="0" fontId="13" fillId="0" borderId="0" xfId="0" applyFont="1" applyAlignment="1">
      <alignment horizontal="left" vertical="center"/>
    </xf>
    <xf numFmtId="0" fontId="14" fillId="0" borderId="0" xfId="0" applyFont="1" applyAlignment="1">
      <alignment horizontal="left" vertical="center"/>
    </xf>
    <xf numFmtId="0" fontId="14" fillId="0" borderId="0" xfId="0" applyFont="1" applyAlignment="1">
      <alignment horizontal="right" vertical="center"/>
    </xf>
    <xf numFmtId="0" fontId="14" fillId="0" borderId="0" xfId="0" applyFont="1">
      <alignment vertical="center"/>
    </xf>
    <xf numFmtId="0" fontId="15" fillId="0" borderId="0" xfId="0" applyFont="1" applyFill="1" applyAlignment="1">
      <alignment horizontal="right" vertical="center"/>
    </xf>
    <xf numFmtId="0" fontId="15" fillId="0" borderId="0" xfId="0" applyFont="1" applyFill="1" applyAlignment="1">
      <alignment vertical="center"/>
    </xf>
    <xf numFmtId="0" fontId="14" fillId="3" borderId="0" xfId="0" applyFont="1" applyFill="1" applyAlignment="1">
      <alignment vertical="center"/>
    </xf>
    <xf numFmtId="0" fontId="14" fillId="3" borderId="0" xfId="0" applyFont="1" applyFill="1">
      <alignment vertical="center"/>
    </xf>
    <xf numFmtId="0" fontId="14" fillId="3" borderId="0" xfId="0" applyFont="1" applyFill="1" applyAlignment="1">
      <alignment horizontal="center" vertical="center"/>
    </xf>
    <xf numFmtId="0" fontId="13" fillId="3" borderId="0" xfId="0" quotePrefix="1" applyFont="1" applyFill="1" applyBorder="1" applyAlignment="1">
      <alignment vertical="center"/>
    </xf>
    <xf numFmtId="0" fontId="14" fillId="0" borderId="0" xfId="0" applyFont="1" applyAlignment="1">
      <alignment horizontal="center" vertical="center"/>
    </xf>
    <xf numFmtId="0" fontId="13" fillId="0" borderId="0" xfId="0" applyFont="1" applyAlignment="1">
      <alignment horizontal="right" vertical="center"/>
    </xf>
    <xf numFmtId="0" fontId="13" fillId="0" borderId="0" xfId="0" applyFont="1" applyBorder="1" applyAlignment="1" applyProtection="1">
      <alignment horizontal="left" vertical="center"/>
    </xf>
    <xf numFmtId="0" fontId="13" fillId="0" borderId="0" xfId="0" applyFont="1" applyBorder="1" applyAlignment="1" applyProtection="1">
      <alignment vertical="center"/>
    </xf>
    <xf numFmtId="20" fontId="13" fillId="3" borderId="0" xfId="0" applyNumberFormat="1" applyFont="1" applyFill="1" applyBorder="1" applyAlignment="1" applyProtection="1">
      <alignment vertical="center"/>
    </xf>
    <xf numFmtId="0" fontId="13" fillId="3" borderId="0" xfId="0" applyFont="1" applyFill="1" applyBorder="1" applyAlignment="1" applyProtection="1">
      <alignment horizontal="center" vertical="center"/>
    </xf>
    <xf numFmtId="0" fontId="14" fillId="0" borderId="0" xfId="0" applyFont="1" applyProtection="1">
      <alignment vertical="center"/>
    </xf>
    <xf numFmtId="0" fontId="13" fillId="0" borderId="0" xfId="0" applyFont="1" applyProtection="1">
      <alignment vertical="center"/>
    </xf>
    <xf numFmtId="0" fontId="16" fillId="0" borderId="0" xfId="0" applyFont="1">
      <alignment vertical="center"/>
    </xf>
    <xf numFmtId="0" fontId="13" fillId="0" borderId="0" xfId="0" applyFont="1" applyAlignment="1" applyProtection="1">
      <alignment horizontal="right" vertical="center"/>
    </xf>
    <xf numFmtId="20" fontId="13" fillId="0" borderId="0" xfId="0" applyNumberFormat="1" applyFont="1" applyBorder="1" applyAlignment="1" applyProtection="1">
      <alignment vertical="center"/>
    </xf>
    <xf numFmtId="0" fontId="13" fillId="0" borderId="0" xfId="0" applyFont="1" applyBorder="1" applyAlignment="1" applyProtection="1">
      <alignment horizontal="right" vertical="center"/>
    </xf>
    <xf numFmtId="176" fontId="13" fillId="0" borderId="0" xfId="0" applyNumberFormat="1" applyFont="1" applyBorder="1" applyAlignment="1" applyProtection="1">
      <alignment vertical="center"/>
    </xf>
    <xf numFmtId="0" fontId="13" fillId="3" borderId="0" xfId="0" applyFont="1" applyFill="1" applyBorder="1" applyAlignment="1" applyProtection="1">
      <alignment vertical="center"/>
    </xf>
    <xf numFmtId="0" fontId="16" fillId="0" borderId="0" xfId="0" applyFont="1" applyBorder="1" applyAlignment="1" applyProtection="1">
      <alignment horizontal="left" vertical="center"/>
    </xf>
    <xf numFmtId="0" fontId="13" fillId="0" borderId="0" xfId="0" applyFont="1" applyBorder="1" applyAlignment="1" applyProtection="1">
      <alignment horizontal="center" vertical="center"/>
    </xf>
    <xf numFmtId="0" fontId="13" fillId="0" borderId="0" xfId="0" applyFont="1" applyBorder="1" applyProtection="1">
      <alignment vertical="center"/>
    </xf>
    <xf numFmtId="0" fontId="13" fillId="0" borderId="0" xfId="0" applyFont="1" applyAlignment="1" applyProtection="1">
      <alignment horizontal="center" vertical="center"/>
    </xf>
    <xf numFmtId="0" fontId="13" fillId="3" borderId="0" xfId="0" applyFont="1" applyFill="1" applyBorder="1" applyAlignment="1" applyProtection="1">
      <alignment horizontal="left" vertical="center"/>
    </xf>
    <xf numFmtId="0" fontId="14" fillId="0" borderId="0" xfId="0" applyFont="1" applyBorder="1" applyProtection="1">
      <alignment vertical="center"/>
    </xf>
    <xf numFmtId="0" fontId="14" fillId="0" borderId="0" xfId="0" applyFont="1" applyBorder="1" applyAlignment="1" applyProtection="1">
      <alignment vertical="center"/>
    </xf>
    <xf numFmtId="0" fontId="17" fillId="0" borderId="0" xfId="0" applyFont="1" applyBorder="1" applyAlignment="1" applyProtection="1">
      <alignment vertical="center"/>
    </xf>
    <xf numFmtId="0" fontId="14" fillId="0" borderId="0" xfId="0" applyFont="1" applyBorder="1" applyAlignment="1" applyProtection="1">
      <alignment horizontal="center" vertical="center"/>
    </xf>
    <xf numFmtId="0" fontId="18" fillId="0" borderId="0" xfId="0" applyFont="1" applyBorder="1" applyAlignment="1" applyProtection="1">
      <alignment horizontal="left"/>
    </xf>
    <xf numFmtId="0" fontId="17" fillId="0" borderId="0" xfId="0" applyFont="1" applyBorder="1" applyAlignment="1" applyProtection="1">
      <alignment horizontal="left" vertical="center"/>
    </xf>
    <xf numFmtId="0" fontId="13" fillId="3" borderId="0" xfId="0" applyFont="1" applyFill="1" applyBorder="1" applyProtection="1">
      <alignment vertical="center"/>
    </xf>
    <xf numFmtId="0" fontId="17" fillId="0" borderId="0" xfId="0" applyFont="1" applyProtection="1">
      <alignment vertical="center"/>
    </xf>
    <xf numFmtId="0" fontId="17" fillId="0" borderId="0" xfId="0" applyFont="1" applyAlignment="1" applyProtection="1">
      <alignment horizontal="left" vertical="center"/>
    </xf>
    <xf numFmtId="0" fontId="17" fillId="0" borderId="0" xfId="0" applyFont="1">
      <alignment vertical="center"/>
    </xf>
    <xf numFmtId="0" fontId="17" fillId="0" borderId="0" xfId="0" applyFont="1" applyAlignment="1">
      <alignment horizontal="left" vertical="center"/>
    </xf>
    <xf numFmtId="0" fontId="17" fillId="0" borderId="31" xfId="0" applyFont="1" applyBorder="1" applyAlignment="1">
      <alignment horizontal="center" vertical="center" wrapText="1"/>
    </xf>
    <xf numFmtId="0" fontId="17" fillId="0" borderId="100" xfId="0" applyFont="1" applyBorder="1" applyAlignment="1">
      <alignment vertical="center"/>
    </xf>
    <xf numFmtId="0" fontId="17" fillId="0" borderId="101" xfId="0" applyFont="1" applyBorder="1" applyAlignment="1">
      <alignment vertical="center"/>
    </xf>
    <xf numFmtId="0" fontId="17" fillId="5" borderId="101" xfId="0" applyFont="1" applyFill="1" applyBorder="1" applyAlignment="1">
      <alignment vertical="center"/>
    </xf>
    <xf numFmtId="0" fontId="17" fillId="3" borderId="101" xfId="0" applyFont="1" applyFill="1" applyBorder="1" applyAlignment="1">
      <alignment vertical="center"/>
    </xf>
    <xf numFmtId="0" fontId="17" fillId="0" borderId="102" xfId="0" applyFont="1" applyBorder="1" applyAlignment="1">
      <alignment vertical="center"/>
    </xf>
    <xf numFmtId="0" fontId="17" fillId="0" borderId="30" xfId="0" applyFont="1" applyBorder="1" applyAlignment="1">
      <alignment horizontal="center" vertical="center" wrapText="1"/>
    </xf>
    <xf numFmtId="0" fontId="17" fillId="0" borderId="10"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7" fillId="0" borderId="7" xfId="0" applyFont="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29" xfId="0" applyFont="1" applyBorder="1" applyAlignment="1">
      <alignment horizontal="center" vertical="center" wrapText="1"/>
    </xf>
    <xf numFmtId="0" fontId="17" fillId="0" borderId="19" xfId="0" applyNumberFormat="1" applyFont="1" applyFill="1" applyBorder="1" applyAlignment="1">
      <alignment horizontal="center" vertical="center" wrapText="1"/>
    </xf>
    <xf numFmtId="0" fontId="17" fillId="0" borderId="17" xfId="0" applyNumberFormat="1" applyFont="1" applyFill="1" applyBorder="1" applyAlignment="1">
      <alignment horizontal="center" vertical="center" wrapText="1"/>
    </xf>
    <xf numFmtId="0" fontId="17" fillId="0" borderId="18" xfId="0" applyNumberFormat="1" applyFont="1" applyFill="1" applyBorder="1" applyAlignment="1">
      <alignment horizontal="center" vertical="center" wrapText="1"/>
    </xf>
    <xf numFmtId="0" fontId="17" fillId="0" borderId="16" xfId="0" applyNumberFormat="1" applyFont="1" applyFill="1" applyBorder="1" applyAlignment="1">
      <alignment horizontal="center" vertical="center" wrapText="1"/>
    </xf>
    <xf numFmtId="0" fontId="17" fillId="0" borderId="70" xfId="0" applyFont="1" applyBorder="1" applyAlignment="1">
      <alignment vertical="center"/>
    </xf>
    <xf numFmtId="0" fontId="17" fillId="2" borderId="31" xfId="0" applyFont="1" applyFill="1" applyBorder="1" applyAlignment="1" applyProtection="1">
      <alignment horizontal="center" vertical="center" wrapText="1"/>
      <protection locked="0"/>
    </xf>
    <xf numFmtId="0" fontId="19" fillId="0" borderId="1" xfId="0" applyFont="1" applyBorder="1" applyAlignment="1">
      <alignment vertical="center"/>
    </xf>
    <xf numFmtId="0" fontId="19" fillId="0" borderId="2" xfId="0" applyFont="1" applyBorder="1" applyAlignment="1">
      <alignment vertical="center"/>
    </xf>
    <xf numFmtId="0" fontId="18" fillId="0" borderId="2" xfId="0" applyFont="1" applyBorder="1" applyAlignment="1">
      <alignment vertical="center"/>
    </xf>
    <xf numFmtId="0" fontId="18" fillId="0" borderId="3" xfId="0" applyFont="1" applyBorder="1" applyAlignment="1">
      <alignment vertical="center"/>
    </xf>
    <xf numFmtId="0" fontId="17" fillId="2" borderId="30" xfId="0" applyFont="1" applyFill="1" applyBorder="1" applyAlignment="1" applyProtection="1">
      <alignment horizontal="center" vertical="center" shrinkToFit="1"/>
      <protection locked="0"/>
    </xf>
    <xf numFmtId="0" fontId="17" fillId="2" borderId="54" xfId="0" applyFont="1" applyFill="1" applyBorder="1" applyAlignment="1" applyProtection="1">
      <alignment horizontal="center" vertical="center" shrinkToFit="1"/>
      <protection locked="0"/>
    </xf>
    <xf numFmtId="0" fontId="17" fillId="2" borderId="55" xfId="0" applyFont="1" applyFill="1" applyBorder="1" applyAlignment="1" applyProtection="1">
      <alignment horizontal="center" vertical="center" shrinkToFit="1"/>
      <protection locked="0"/>
    </xf>
    <xf numFmtId="0" fontId="17" fillId="0" borderId="71" xfId="0" applyFont="1" applyBorder="1" applyAlignment="1">
      <alignment horizontal="center" vertical="center"/>
    </xf>
    <xf numFmtId="0" fontId="17" fillId="2" borderId="30" xfId="0" applyFont="1" applyFill="1" applyBorder="1" applyAlignment="1" applyProtection="1">
      <alignment horizontal="center" vertical="center" wrapText="1"/>
      <protection locked="0"/>
    </xf>
    <xf numFmtId="0" fontId="19" fillId="0" borderId="56" xfId="0" applyFont="1" applyBorder="1" applyAlignment="1">
      <alignment vertical="center"/>
    </xf>
    <xf numFmtId="0" fontId="19" fillId="0" borderId="58" xfId="0" applyFont="1" applyBorder="1" applyAlignment="1">
      <alignment vertical="center"/>
    </xf>
    <xf numFmtId="0" fontId="18" fillId="0" borderId="58" xfId="0" applyFont="1" applyBorder="1" applyAlignment="1">
      <alignment vertical="center"/>
    </xf>
    <xf numFmtId="0" fontId="18" fillId="0" borderId="85" xfId="0" applyFont="1" applyBorder="1" applyAlignment="1">
      <alignment vertical="center"/>
    </xf>
    <xf numFmtId="0" fontId="17" fillId="0" borderId="57" xfId="0" applyFont="1" applyBorder="1" applyAlignment="1">
      <alignment horizontal="center" vertical="center" shrinkToFit="1"/>
    </xf>
    <xf numFmtId="0" fontId="17" fillId="0" borderId="94" xfId="0" applyFont="1" applyBorder="1" applyAlignment="1">
      <alignment horizontal="center" vertical="center" shrinkToFit="1"/>
    </xf>
    <xf numFmtId="0" fontId="17" fillId="0" borderId="53" xfId="0" applyFont="1" applyBorder="1" applyAlignment="1">
      <alignment horizontal="center" vertical="center" shrinkToFit="1"/>
    </xf>
    <xf numFmtId="0" fontId="17" fillId="0" borderId="67" xfId="0" applyFont="1" applyBorder="1" applyAlignment="1">
      <alignment horizontal="center" vertical="center" shrinkToFit="1"/>
    </xf>
    <xf numFmtId="0" fontId="17" fillId="0" borderId="76" xfId="0" applyFont="1" applyBorder="1" applyAlignment="1">
      <alignment horizontal="center" vertical="center"/>
    </xf>
    <xf numFmtId="0" fontId="17" fillId="2" borderId="22" xfId="0" applyFont="1" applyFill="1" applyBorder="1" applyAlignment="1" applyProtection="1">
      <alignment horizontal="center" vertical="center" wrapText="1"/>
      <protection locked="0"/>
    </xf>
    <xf numFmtId="0" fontId="19" fillId="0" borderId="48" xfId="0" applyFont="1" applyBorder="1" applyAlignment="1">
      <alignment vertical="center"/>
    </xf>
    <xf numFmtId="0" fontId="19" fillId="0" borderId="27" xfId="0" applyFont="1" applyBorder="1" applyAlignment="1">
      <alignment vertical="center"/>
    </xf>
    <xf numFmtId="0" fontId="18" fillId="0" borderId="47" xfId="0" applyFont="1" applyBorder="1" applyAlignment="1">
      <alignment vertical="center"/>
    </xf>
    <xf numFmtId="0" fontId="18" fillId="0" borderId="86" xfId="0" applyFont="1" applyBorder="1" applyAlignment="1">
      <alignment horizontal="center" vertical="center"/>
    </xf>
    <xf numFmtId="0" fontId="17" fillId="0" borderId="60" xfId="0" applyFont="1" applyBorder="1" applyAlignment="1">
      <alignment horizontal="center" vertical="center" shrinkToFit="1"/>
    </xf>
    <xf numFmtId="0" fontId="17" fillId="0" borderId="52" xfId="0" applyFont="1" applyBorder="1" applyAlignment="1">
      <alignment horizontal="center" vertical="center" shrinkToFit="1"/>
    </xf>
    <xf numFmtId="0" fontId="17" fillId="0" borderId="59" xfId="0" applyFont="1" applyBorder="1" applyAlignment="1">
      <alignment horizontal="center" vertical="center" shrinkToFit="1"/>
    </xf>
    <xf numFmtId="0" fontId="17" fillId="0" borderId="68" xfId="0" applyFont="1" applyBorder="1" applyAlignment="1">
      <alignment horizontal="center" vertical="center" shrinkToFit="1"/>
    </xf>
    <xf numFmtId="0" fontId="17" fillId="0" borderId="77" xfId="0" applyFont="1" applyBorder="1" applyAlignment="1">
      <alignment vertical="center"/>
    </xf>
    <xf numFmtId="0" fontId="17" fillId="2" borderId="44" xfId="0" applyFont="1" applyFill="1" applyBorder="1" applyAlignment="1" applyProtection="1">
      <alignment horizontal="center" vertical="center" wrapText="1"/>
      <protection locked="0"/>
    </xf>
    <xf numFmtId="0" fontId="19" fillId="0" borderId="32" xfId="0" applyFont="1" applyBorder="1" applyAlignment="1">
      <alignment vertical="center"/>
    </xf>
    <xf numFmtId="0" fontId="19" fillId="0" borderId="33" xfId="0" applyFont="1" applyBorder="1" applyAlignment="1">
      <alignment vertical="center"/>
    </xf>
    <xf numFmtId="0" fontId="18" fillId="0" borderId="33" xfId="0" applyFont="1" applyBorder="1" applyAlignment="1">
      <alignment vertical="center"/>
    </xf>
    <xf numFmtId="0" fontId="18" fillId="0" borderId="49" xfId="0" applyFont="1" applyBorder="1" applyAlignment="1">
      <alignment vertical="center"/>
    </xf>
    <xf numFmtId="0" fontId="17" fillId="2" borderId="91" xfId="0" applyFont="1" applyFill="1" applyBorder="1" applyAlignment="1" applyProtection="1">
      <alignment horizontal="center" vertical="center" shrinkToFit="1"/>
      <protection locked="0"/>
    </xf>
    <xf numFmtId="0" fontId="17" fillId="2" borderId="96" xfId="0" applyFont="1" applyFill="1" applyBorder="1" applyAlignment="1" applyProtection="1">
      <alignment horizontal="center" vertical="center" shrinkToFit="1"/>
      <protection locked="0"/>
    </xf>
    <xf numFmtId="0" fontId="17" fillId="2" borderId="93" xfId="0" applyFont="1" applyFill="1" applyBorder="1" applyAlignment="1" applyProtection="1">
      <alignment horizontal="center" vertical="center" shrinkToFit="1"/>
      <protection locked="0"/>
    </xf>
    <xf numFmtId="0" fontId="17" fillId="2" borderId="92" xfId="0" applyFont="1" applyFill="1" applyBorder="1" applyAlignment="1" applyProtection="1">
      <alignment horizontal="center" vertical="center" shrinkToFit="1"/>
      <protection locked="0"/>
    </xf>
    <xf numFmtId="0" fontId="17" fillId="2" borderId="95" xfId="0" applyFont="1" applyFill="1" applyBorder="1" applyAlignment="1" applyProtection="1">
      <alignment horizontal="center" vertical="center" shrinkToFit="1"/>
      <protection locked="0"/>
    </xf>
    <xf numFmtId="0" fontId="19" fillId="0" borderId="0" xfId="0" applyFont="1" applyBorder="1" applyAlignment="1">
      <alignment vertical="center"/>
    </xf>
    <xf numFmtId="0" fontId="18" fillId="0" borderId="0" xfId="0" applyFont="1" applyBorder="1" applyAlignment="1">
      <alignment vertical="center"/>
    </xf>
    <xf numFmtId="0" fontId="18" fillId="0" borderId="6" xfId="0" applyFont="1" applyBorder="1" applyAlignment="1">
      <alignment horizontal="center" vertical="center"/>
    </xf>
    <xf numFmtId="0" fontId="19" fillId="0" borderId="47" xfId="0" applyFont="1" applyBorder="1" applyAlignment="1">
      <alignment vertical="center"/>
    </xf>
    <xf numFmtId="0" fontId="18" fillId="0" borderId="27" xfId="0" applyFont="1" applyBorder="1" applyAlignment="1">
      <alignment vertical="center"/>
    </xf>
    <xf numFmtId="0" fontId="18" fillId="0" borderId="40" xfId="0" applyFont="1" applyBorder="1" applyAlignment="1">
      <alignment horizontal="center" vertical="center"/>
    </xf>
    <xf numFmtId="0" fontId="18" fillId="0" borderId="6" xfId="0" applyFont="1" applyBorder="1" applyAlignment="1">
      <alignment vertical="center"/>
    </xf>
    <xf numFmtId="0" fontId="19" fillId="0" borderId="61" xfId="0" applyFont="1" applyBorder="1" applyAlignment="1">
      <alignment vertical="center"/>
    </xf>
    <xf numFmtId="0" fontId="19" fillId="0" borderId="65" xfId="0" applyFont="1" applyBorder="1" applyAlignment="1">
      <alignment vertical="center"/>
    </xf>
    <xf numFmtId="0" fontId="18" fillId="0" borderId="65" xfId="0" applyFont="1" applyBorder="1" applyAlignment="1">
      <alignment vertical="center"/>
    </xf>
    <xf numFmtId="0" fontId="18" fillId="0" borderId="87" xfId="0" applyFont="1" applyBorder="1" applyAlignment="1">
      <alignment horizontal="center" vertical="center"/>
    </xf>
    <xf numFmtId="0" fontId="19" fillId="0" borderId="41" xfId="0" applyFont="1" applyBorder="1" applyAlignment="1">
      <alignment vertical="center"/>
    </xf>
    <xf numFmtId="0" fontId="19" fillId="0" borderId="66" xfId="0" applyFont="1" applyBorder="1" applyAlignment="1">
      <alignment vertical="center"/>
    </xf>
    <xf numFmtId="0" fontId="18" fillId="0" borderId="66" xfId="0" applyFont="1" applyBorder="1" applyAlignment="1">
      <alignment vertical="center"/>
    </xf>
    <xf numFmtId="0" fontId="18" fillId="0" borderId="88" xfId="0" applyFont="1" applyBorder="1" applyAlignment="1">
      <alignment vertical="center"/>
    </xf>
    <xf numFmtId="0" fontId="17" fillId="2" borderId="29" xfId="0" applyFont="1" applyFill="1" applyBorder="1" applyAlignment="1" applyProtection="1">
      <alignment horizontal="center" vertical="center" wrapText="1"/>
      <protection locked="0"/>
    </xf>
    <xf numFmtId="0" fontId="19" fillId="0" borderId="13" xfId="0" applyFont="1" applyBorder="1" applyAlignment="1">
      <alignment vertical="center"/>
    </xf>
    <xf numFmtId="0" fontId="19" fillId="0" borderId="14" xfId="0" applyFont="1" applyBorder="1" applyAlignment="1">
      <alignment vertical="center"/>
    </xf>
    <xf numFmtId="0" fontId="18" fillId="0" borderId="14" xfId="0" applyFont="1" applyBorder="1" applyAlignment="1">
      <alignment vertical="center"/>
    </xf>
    <xf numFmtId="0" fontId="18" fillId="0" borderId="15" xfId="0" applyFont="1" applyBorder="1" applyAlignment="1">
      <alignment horizontal="center" vertical="center"/>
    </xf>
    <xf numFmtId="0" fontId="17" fillId="6" borderId="89" xfId="0" applyFont="1" applyFill="1" applyBorder="1" applyAlignment="1" applyProtection="1">
      <alignment horizontal="center" vertical="center" shrinkToFit="1"/>
      <protection locked="0"/>
    </xf>
    <xf numFmtId="0" fontId="17" fillId="6" borderId="79" xfId="0" applyFont="1" applyFill="1" applyBorder="1" applyAlignment="1" applyProtection="1">
      <alignment horizontal="center" vertical="center" shrinkToFit="1"/>
      <protection locked="0"/>
    </xf>
    <xf numFmtId="0" fontId="17" fillId="6" borderId="80" xfId="0" applyFont="1" applyFill="1" applyBorder="1" applyAlignment="1" applyProtection="1">
      <alignment horizontal="center" vertical="center" shrinkToFit="1"/>
      <protection locked="0"/>
    </xf>
    <xf numFmtId="0" fontId="17" fillId="6" borderId="78" xfId="0" applyFont="1" applyFill="1" applyBorder="1" applyAlignment="1" applyProtection="1">
      <alignment horizontal="center" vertical="center" shrinkToFit="1"/>
      <protection locked="0"/>
    </xf>
    <xf numFmtId="0" fontId="17" fillId="6" borderId="81" xfId="0" applyFont="1" applyFill="1" applyBorder="1" applyAlignment="1" applyProtection="1">
      <alignment horizontal="center" vertical="center" shrinkToFit="1"/>
      <protection locked="0"/>
    </xf>
    <xf numFmtId="0" fontId="17" fillId="6" borderId="45" xfId="0" applyFont="1" applyFill="1" applyBorder="1" applyAlignment="1" applyProtection="1">
      <alignment horizontal="center" vertical="center" shrinkToFit="1"/>
      <protection locked="0"/>
    </xf>
    <xf numFmtId="0" fontId="17" fillId="6" borderId="52" xfId="0" applyFont="1" applyFill="1" applyBorder="1" applyAlignment="1" applyProtection="1">
      <alignment horizontal="center" vertical="center" shrinkToFit="1"/>
      <protection locked="0"/>
    </xf>
    <xf numFmtId="0" fontId="17" fillId="6" borderId="59" xfId="0" applyFont="1" applyFill="1" applyBorder="1" applyAlignment="1" applyProtection="1">
      <alignment horizontal="center" vertical="center" shrinkToFit="1"/>
      <protection locked="0"/>
    </xf>
    <xf numFmtId="0" fontId="17" fillId="6" borderId="60" xfId="0" applyFont="1" applyFill="1" applyBorder="1" applyAlignment="1" applyProtection="1">
      <alignment horizontal="center" vertical="center" shrinkToFit="1"/>
      <protection locked="0"/>
    </xf>
    <xf numFmtId="0" fontId="17" fillId="6" borderId="68" xfId="0" applyFont="1" applyFill="1" applyBorder="1" applyAlignment="1" applyProtection="1">
      <alignment horizontal="center" vertical="center" shrinkToFit="1"/>
      <protection locked="0"/>
    </xf>
    <xf numFmtId="0" fontId="17" fillId="6" borderId="9" xfId="0" applyFont="1" applyFill="1" applyBorder="1" applyAlignment="1" applyProtection="1">
      <alignment horizontal="center" vertical="center" shrinkToFit="1"/>
      <protection locked="0"/>
    </xf>
    <xf numFmtId="0" fontId="17" fillId="6" borderId="7" xfId="0" applyFont="1" applyFill="1" applyBorder="1" applyAlignment="1" applyProtection="1">
      <alignment horizontal="center" vertical="center" shrinkToFit="1"/>
      <protection locked="0"/>
    </xf>
    <xf numFmtId="0" fontId="17" fillId="0" borderId="45" xfId="0" applyFont="1" applyBorder="1" applyAlignment="1">
      <alignment horizontal="center" vertical="center" shrinkToFit="1"/>
    </xf>
    <xf numFmtId="0" fontId="17" fillId="0" borderId="9" xfId="0" applyFont="1" applyBorder="1" applyAlignment="1">
      <alignment horizontal="center" vertical="center" shrinkToFit="1"/>
    </xf>
    <xf numFmtId="0" fontId="17" fillId="0" borderId="7" xfId="0" applyFont="1" applyBorder="1" applyAlignment="1">
      <alignment horizontal="center" vertical="center" shrinkToFit="1"/>
    </xf>
    <xf numFmtId="0" fontId="17" fillId="0" borderId="90" xfId="0" applyFont="1" applyBorder="1" applyAlignment="1">
      <alignment horizontal="center" vertical="center" shrinkToFit="1"/>
    </xf>
    <xf numFmtId="0" fontId="17" fillId="0" borderId="18" xfId="0" applyFont="1" applyBorder="1" applyAlignment="1">
      <alignment horizontal="center" vertical="center" shrinkToFit="1"/>
    </xf>
    <xf numFmtId="0" fontId="17" fillId="0" borderId="16" xfId="0" applyFont="1" applyBorder="1" applyAlignment="1">
      <alignment horizontal="center" vertical="center" shrinkToFit="1"/>
    </xf>
    <xf numFmtId="0" fontId="19" fillId="0" borderId="0" xfId="0" applyFont="1">
      <alignment vertical="center"/>
    </xf>
    <xf numFmtId="0" fontId="18" fillId="0" borderId="0" xfId="0" applyFont="1">
      <alignment vertical="center"/>
    </xf>
    <xf numFmtId="0" fontId="19" fillId="0" borderId="0" xfId="0" applyFont="1" applyBorder="1">
      <alignment vertical="center"/>
    </xf>
    <xf numFmtId="0" fontId="19" fillId="0" borderId="0" xfId="0" applyFont="1" applyAlignment="1">
      <alignment horizontal="right" vertical="center"/>
    </xf>
    <xf numFmtId="0" fontId="21" fillId="3" borderId="0" xfId="0" applyFont="1" applyFill="1" applyAlignment="1" applyProtection="1">
      <alignment horizontal="left" vertical="center"/>
    </xf>
    <xf numFmtId="0" fontId="22" fillId="3" borderId="0" xfId="0" applyFont="1" applyFill="1" applyAlignment="1" applyProtection="1">
      <alignment horizontal="center" vertical="center"/>
    </xf>
    <xf numFmtId="0" fontId="22" fillId="3" borderId="0" xfId="0" applyFont="1" applyFill="1" applyProtection="1">
      <alignment vertical="center"/>
    </xf>
    <xf numFmtId="0" fontId="22" fillId="3" borderId="0" xfId="0" applyFont="1" applyFill="1" applyAlignment="1" applyProtection="1">
      <alignment horizontal="left" vertical="center"/>
    </xf>
    <xf numFmtId="0" fontId="23" fillId="3" borderId="0" xfId="0" applyFont="1" applyFill="1">
      <alignment vertical="center"/>
    </xf>
    <xf numFmtId="0" fontId="22" fillId="3" borderId="0" xfId="0" applyFont="1" applyFill="1">
      <alignment vertical="center"/>
    </xf>
    <xf numFmtId="0" fontId="23" fillId="3" borderId="0" xfId="0" applyFont="1" applyFill="1" applyAlignment="1">
      <alignment horizontal="left" vertical="center"/>
    </xf>
    <xf numFmtId="0" fontId="22" fillId="3" borderId="46" xfId="0" applyFont="1" applyFill="1" applyBorder="1" applyAlignment="1" applyProtection="1">
      <alignment horizontal="center" vertical="center"/>
    </xf>
    <xf numFmtId="0" fontId="22" fillId="3" borderId="21" xfId="0" applyFont="1" applyFill="1" applyBorder="1" applyAlignment="1" applyProtection="1">
      <alignment horizontal="center" vertical="center"/>
    </xf>
    <xf numFmtId="0" fontId="22" fillId="3" borderId="0" xfId="0" applyFont="1" applyFill="1" applyAlignment="1" applyProtection="1">
      <alignment horizontal="center" vertical="center"/>
      <protection locked="0"/>
    </xf>
    <xf numFmtId="0" fontId="22" fillId="6" borderId="8" xfId="0" applyFont="1" applyFill="1" applyBorder="1" applyAlignment="1" applyProtection="1">
      <alignment horizontal="center" vertical="center"/>
      <protection locked="0"/>
    </xf>
    <xf numFmtId="20" fontId="22" fillId="6" borderId="8" xfId="0" applyNumberFormat="1" applyFont="1" applyFill="1" applyBorder="1" applyAlignment="1" applyProtection="1">
      <alignment horizontal="center" vertical="center"/>
      <protection locked="0"/>
    </xf>
    <xf numFmtId="0" fontId="22" fillId="3" borderId="0" xfId="0" applyFont="1" applyFill="1" applyAlignment="1" applyProtection="1">
      <alignment horizontal="right" vertical="center"/>
      <protection locked="0"/>
    </xf>
    <xf numFmtId="0" fontId="22" fillId="3" borderId="0" xfId="0" applyFont="1" applyFill="1" applyProtection="1">
      <alignment vertical="center"/>
      <protection locked="0"/>
    </xf>
    <xf numFmtId="0" fontId="22" fillId="3" borderId="8" xfId="0" applyFont="1" applyFill="1" applyBorder="1" applyAlignment="1" applyProtection="1">
      <alignment horizontal="center" vertical="center"/>
    </xf>
    <xf numFmtId="20" fontId="22" fillId="3" borderId="8" xfId="0" applyNumberFormat="1" applyFont="1" applyFill="1" applyBorder="1" applyAlignment="1" applyProtection="1">
      <alignment horizontal="center" vertical="center"/>
    </xf>
    <xf numFmtId="0" fontId="22" fillId="3" borderId="0" xfId="0" applyFont="1" applyFill="1" applyAlignment="1" applyProtection="1">
      <alignment horizontal="right" vertical="center"/>
    </xf>
    <xf numFmtId="0" fontId="22" fillId="3" borderId="8" xfId="0" applyNumberFormat="1" applyFont="1" applyFill="1" applyBorder="1" applyAlignment="1" applyProtection="1">
      <alignment horizontal="center" vertical="center"/>
    </xf>
    <xf numFmtId="177" fontId="22" fillId="3" borderId="8" xfId="0" applyNumberFormat="1" applyFont="1" applyFill="1" applyBorder="1" applyAlignment="1" applyProtection="1">
      <alignment horizontal="center" vertical="center"/>
    </xf>
    <xf numFmtId="20" fontId="22" fillId="3" borderId="8" xfId="0" applyNumberFormat="1" applyFont="1" applyFill="1" applyBorder="1" applyAlignment="1" applyProtection="1">
      <alignment horizontal="center" vertical="center"/>
      <protection locked="0"/>
    </xf>
    <xf numFmtId="0" fontId="22" fillId="3" borderId="8" xfId="0" applyFont="1" applyFill="1" applyBorder="1" applyAlignment="1" applyProtection="1">
      <alignment horizontal="center" vertical="center"/>
      <protection locked="0"/>
    </xf>
    <xf numFmtId="0" fontId="22" fillId="6" borderId="8" xfId="0" applyNumberFormat="1" applyFont="1" applyFill="1" applyBorder="1" applyAlignment="1" applyProtection="1">
      <alignment horizontal="center" vertical="center"/>
      <protection locked="0"/>
    </xf>
    <xf numFmtId="0" fontId="22" fillId="6" borderId="46" xfId="0" applyFont="1" applyFill="1" applyBorder="1" applyAlignment="1" applyProtection="1">
      <alignment horizontal="center" vertical="center"/>
      <protection locked="0"/>
    </xf>
    <xf numFmtId="0" fontId="22" fillId="6" borderId="42" xfId="0" applyFont="1" applyFill="1" applyBorder="1" applyAlignment="1" applyProtection="1">
      <alignment horizontal="center" vertical="center"/>
      <protection locked="0"/>
    </xf>
    <xf numFmtId="0" fontId="19" fillId="6" borderId="21" xfId="0" applyFont="1" applyFill="1" applyBorder="1" applyAlignment="1" applyProtection="1">
      <alignment horizontal="center" vertical="center"/>
      <protection locked="0"/>
    </xf>
    <xf numFmtId="0" fontId="22" fillId="3" borderId="0" xfId="0" applyFont="1" applyFill="1" applyAlignment="1" applyProtection="1">
      <alignment horizontal="center" vertical="center" shrinkToFit="1"/>
      <protection locked="0"/>
    </xf>
    <xf numFmtId="0" fontId="17" fillId="2" borderId="50" xfId="0" applyFont="1" applyFill="1" applyBorder="1" applyAlignment="1" applyProtection="1">
      <alignment horizontal="center" vertical="center" shrinkToFit="1"/>
      <protection locked="0"/>
    </xf>
    <xf numFmtId="0" fontId="17" fillId="2" borderId="97" xfId="0" applyFont="1" applyFill="1" applyBorder="1" applyAlignment="1" applyProtection="1">
      <alignment horizontal="center" vertical="center" shrinkToFit="1"/>
      <protection locked="0"/>
    </xf>
    <xf numFmtId="0" fontId="17" fillId="2" borderId="98" xfId="0" applyFont="1" applyFill="1" applyBorder="1" applyAlignment="1" applyProtection="1">
      <alignment horizontal="center" vertical="center" shrinkToFit="1"/>
      <protection locked="0"/>
    </xf>
    <xf numFmtId="0" fontId="17" fillId="3" borderId="0" xfId="0" applyFont="1" applyFill="1" applyAlignment="1">
      <alignment horizontal="left" vertical="center"/>
    </xf>
    <xf numFmtId="0" fontId="17" fillId="3" borderId="0" xfId="0" applyFont="1" applyFill="1">
      <alignment vertical="center"/>
    </xf>
    <xf numFmtId="0" fontId="15" fillId="3" borderId="0" xfId="0" applyFont="1" applyFill="1" applyAlignment="1">
      <alignment horizontal="left" vertical="center"/>
    </xf>
    <xf numFmtId="0" fontId="17" fillId="3" borderId="0" xfId="0" applyFont="1" applyFill="1" applyAlignment="1">
      <alignment vertical="center"/>
    </xf>
    <xf numFmtId="0" fontId="17" fillId="6" borderId="8" xfId="0" applyFont="1" applyFill="1" applyBorder="1" applyAlignment="1">
      <alignment horizontal="left" vertical="center"/>
    </xf>
    <xf numFmtId="0" fontId="17" fillId="2" borderId="8" xfId="0" applyFont="1" applyFill="1" applyBorder="1" applyAlignment="1">
      <alignment horizontal="left" vertical="center"/>
    </xf>
    <xf numFmtId="0" fontId="20" fillId="3" borderId="0" xfId="0" applyFont="1" applyFill="1" applyAlignment="1">
      <alignment horizontal="left" vertical="center"/>
    </xf>
    <xf numFmtId="0" fontId="17" fillId="3" borderId="0" xfId="0" applyFont="1" applyFill="1" applyBorder="1" applyAlignment="1">
      <alignment horizontal="center" vertical="center"/>
    </xf>
    <xf numFmtId="0" fontId="17" fillId="3" borderId="0" xfId="0" applyFont="1" applyFill="1" applyBorder="1" applyAlignment="1">
      <alignment horizontal="left" vertical="center"/>
    </xf>
    <xf numFmtId="0" fontId="17" fillId="3" borderId="8" xfId="0" applyFont="1" applyFill="1" applyBorder="1" applyAlignment="1">
      <alignment horizontal="center" vertical="center"/>
    </xf>
    <xf numFmtId="0" fontId="17" fillId="3" borderId="8" xfId="0" applyFont="1" applyFill="1" applyBorder="1" applyAlignment="1">
      <alignment horizontal="left" vertical="center"/>
    </xf>
    <xf numFmtId="0" fontId="25" fillId="3" borderId="0" xfId="0" applyFont="1" applyFill="1" applyAlignment="1">
      <alignment vertical="center"/>
    </xf>
    <xf numFmtId="0" fontId="17" fillId="3" borderId="0" xfId="0" applyFont="1" applyFill="1" applyBorder="1">
      <alignment vertical="center"/>
    </xf>
    <xf numFmtId="0" fontId="17" fillId="3" borderId="0" xfId="0" applyFont="1" applyFill="1" applyBorder="1" applyAlignment="1">
      <alignment vertical="center"/>
    </xf>
    <xf numFmtId="0" fontId="17" fillId="3" borderId="0" xfId="0" applyFont="1" applyFill="1" applyAlignment="1">
      <alignment vertical="center" wrapText="1"/>
    </xf>
    <xf numFmtId="0" fontId="17" fillId="5" borderId="0" xfId="0" applyFont="1" applyFill="1" applyAlignment="1">
      <alignment vertical="center" wrapText="1"/>
    </xf>
    <xf numFmtId="0" fontId="17" fillId="3" borderId="8" xfId="0" applyFont="1" applyFill="1" applyBorder="1">
      <alignment vertical="center"/>
    </xf>
    <xf numFmtId="0" fontId="17" fillId="3" borderId="8" xfId="0" applyFont="1" applyFill="1" applyBorder="1" applyAlignment="1">
      <alignment vertical="center" shrinkToFit="1"/>
    </xf>
    <xf numFmtId="0" fontId="22" fillId="3" borderId="69" xfId="0" applyFont="1" applyFill="1" applyBorder="1" applyAlignment="1">
      <alignment horizontal="center" vertical="center"/>
    </xf>
    <xf numFmtId="0" fontId="17" fillId="3" borderId="28" xfId="0" applyFont="1" applyFill="1" applyBorder="1" applyAlignment="1">
      <alignment horizontal="center" vertical="center"/>
    </xf>
    <xf numFmtId="0" fontId="17" fillId="3" borderId="63" xfId="0" applyFont="1" applyFill="1" applyBorder="1" applyAlignment="1">
      <alignment horizontal="center" vertical="center"/>
    </xf>
    <xf numFmtId="0" fontId="22" fillId="3" borderId="63" xfId="0" applyFont="1" applyFill="1" applyBorder="1">
      <alignment vertical="center"/>
    </xf>
    <xf numFmtId="0" fontId="22" fillId="3" borderId="64" xfId="0" applyFont="1" applyFill="1" applyBorder="1">
      <alignment vertical="center"/>
    </xf>
    <xf numFmtId="0" fontId="26" fillId="3" borderId="38" xfId="0" applyFont="1" applyFill="1" applyBorder="1" applyAlignment="1">
      <alignment vertical="center" shrinkToFit="1"/>
    </xf>
    <xf numFmtId="0" fontId="26" fillId="3" borderId="62" xfId="0" applyFont="1" applyFill="1" applyBorder="1" applyAlignment="1">
      <alignment vertical="center" shrinkToFit="1"/>
    </xf>
    <xf numFmtId="0" fontId="22" fillId="3" borderId="62" xfId="0" applyFont="1" applyFill="1" applyBorder="1">
      <alignment vertical="center"/>
    </xf>
    <xf numFmtId="0" fontId="22" fillId="3" borderId="34" xfId="0" applyFont="1" applyFill="1" applyBorder="1">
      <alignment vertical="center"/>
    </xf>
    <xf numFmtId="0" fontId="26" fillId="3" borderId="10" xfId="0" applyFont="1" applyFill="1" applyBorder="1" applyAlignment="1">
      <alignment vertical="center" shrinkToFit="1"/>
    </xf>
    <xf numFmtId="0" fontId="26" fillId="3" borderId="8" xfId="0" applyFont="1" applyFill="1" applyBorder="1" applyAlignment="1">
      <alignment vertical="center" shrinkToFit="1"/>
    </xf>
    <xf numFmtId="0" fontId="22" fillId="3" borderId="8" xfId="0" applyFont="1" applyFill="1" applyBorder="1">
      <alignment vertical="center"/>
    </xf>
    <xf numFmtId="0" fontId="22" fillId="3" borderId="9" xfId="0" applyFont="1" applyFill="1" applyBorder="1">
      <alignment vertical="center"/>
    </xf>
    <xf numFmtId="0" fontId="22" fillId="3" borderId="10" xfId="0" applyFont="1" applyFill="1" applyBorder="1">
      <alignment vertical="center"/>
    </xf>
    <xf numFmtId="0" fontId="22" fillId="3" borderId="19" xfId="0" applyFont="1" applyFill="1" applyBorder="1">
      <alignment vertical="center"/>
    </xf>
    <xf numFmtId="0" fontId="22" fillId="3" borderId="17" xfId="0" applyFont="1" applyFill="1" applyBorder="1">
      <alignment vertical="center"/>
    </xf>
    <xf numFmtId="0" fontId="22" fillId="3" borderId="18" xfId="0" applyFont="1" applyFill="1" applyBorder="1">
      <alignment vertical="center"/>
    </xf>
    <xf numFmtId="0" fontId="17" fillId="0" borderId="113" xfId="0" applyFont="1" applyBorder="1" applyAlignment="1">
      <alignment horizontal="center" vertical="center" wrapText="1"/>
    </xf>
    <xf numFmtId="0" fontId="17" fillId="0" borderId="114" xfId="0" applyFont="1" applyBorder="1" applyAlignment="1">
      <alignment horizontal="center" vertical="center" wrapText="1"/>
    </xf>
    <xf numFmtId="0" fontId="17" fillId="0" borderId="115" xfId="0" applyFont="1" applyBorder="1" applyAlignment="1">
      <alignment horizontal="center" vertical="center" wrapText="1"/>
    </xf>
    <xf numFmtId="0" fontId="17" fillId="0" borderId="116" xfId="0" applyFont="1" applyBorder="1" applyAlignment="1">
      <alignment horizontal="center" vertical="center" wrapText="1"/>
    </xf>
    <xf numFmtId="0" fontId="17" fillId="0" borderId="117" xfId="0" applyFont="1" applyBorder="1" applyAlignment="1">
      <alignment horizontal="center" vertical="center" wrapText="1"/>
    </xf>
    <xf numFmtId="0" fontId="17" fillId="0" borderId="118" xfId="0" applyFont="1" applyBorder="1" applyAlignment="1">
      <alignment horizontal="center" vertical="center" wrapText="1"/>
    </xf>
    <xf numFmtId="0" fontId="17" fillId="0" borderId="119" xfId="0" applyFont="1" applyBorder="1" applyAlignment="1">
      <alignment horizontal="center" vertical="center" wrapText="1"/>
    </xf>
    <xf numFmtId="0" fontId="17" fillId="0" borderId="120" xfId="0" applyFont="1" applyBorder="1" applyAlignment="1">
      <alignment horizontal="center" vertical="center" wrapText="1"/>
    </xf>
    <xf numFmtId="0" fontId="17" fillId="0" borderId="121" xfId="0" applyFont="1" applyBorder="1" applyAlignment="1">
      <alignment horizontal="center" vertical="center" wrapText="1"/>
    </xf>
    <xf numFmtId="0" fontId="17" fillId="0" borderId="122" xfId="0" applyFont="1" applyBorder="1" applyAlignment="1">
      <alignment horizontal="center" vertical="center" wrapText="1"/>
    </xf>
    <xf numFmtId="0" fontId="17" fillId="0" borderId="123" xfId="0" applyFont="1" applyBorder="1" applyAlignment="1">
      <alignment horizontal="center" vertical="center" wrapText="1"/>
    </xf>
    <xf numFmtId="0" fontId="17" fillId="0" borderId="124" xfId="0" applyFont="1" applyBorder="1" applyAlignment="1">
      <alignment horizontal="center" vertical="center" wrapText="1"/>
    </xf>
    <xf numFmtId="0" fontId="17" fillId="0" borderId="125" xfId="0" applyFont="1" applyBorder="1" applyAlignment="1">
      <alignment horizontal="center" vertical="center" wrapText="1"/>
    </xf>
    <xf numFmtId="0" fontId="13" fillId="6" borderId="8" xfId="0" applyFont="1" applyFill="1" applyBorder="1" applyAlignment="1" applyProtection="1">
      <alignment horizontal="center" vertical="center"/>
      <protection locked="0"/>
    </xf>
    <xf numFmtId="20" fontId="13" fillId="6" borderId="11" xfId="0" applyNumberFormat="1" applyFont="1" applyFill="1" applyBorder="1" applyAlignment="1" applyProtection="1">
      <alignment horizontal="center" vertical="center"/>
      <protection locked="0"/>
    </xf>
    <xf numFmtId="20" fontId="13" fillId="6" borderId="24" xfId="0" applyNumberFormat="1" applyFont="1" applyFill="1" applyBorder="1" applyAlignment="1" applyProtection="1">
      <alignment horizontal="center" vertical="center"/>
      <protection locked="0"/>
    </xf>
    <xf numFmtId="20" fontId="13" fillId="6" borderId="10" xfId="0" applyNumberFormat="1" applyFont="1" applyFill="1" applyBorder="1" applyAlignment="1" applyProtection="1">
      <alignment horizontal="center" vertical="center"/>
      <protection locked="0"/>
    </xf>
    <xf numFmtId="0" fontId="13" fillId="6" borderId="11" xfId="0" applyFont="1" applyFill="1" applyBorder="1" applyAlignment="1" applyProtection="1">
      <alignment horizontal="center" vertical="center"/>
      <protection locked="0"/>
    </xf>
    <xf numFmtId="0" fontId="13" fillId="6" borderId="10" xfId="0" applyFont="1" applyFill="1" applyBorder="1" applyAlignment="1" applyProtection="1">
      <alignment horizontal="center" vertical="center"/>
      <protection locked="0"/>
    </xf>
    <xf numFmtId="1" fontId="17" fillId="0" borderId="109" xfId="0" applyNumberFormat="1" applyFont="1" applyBorder="1" applyAlignment="1">
      <alignment horizontal="center" vertical="center" wrapText="1"/>
    </xf>
    <xf numFmtId="1" fontId="17" fillId="0" borderId="108" xfId="0" applyNumberFormat="1" applyFont="1" applyBorder="1" applyAlignment="1">
      <alignment horizontal="center" vertical="center" wrapText="1"/>
    </xf>
    <xf numFmtId="0" fontId="17" fillId="6" borderId="43" xfId="0" applyFont="1" applyFill="1" applyBorder="1" applyAlignment="1" applyProtection="1">
      <alignment horizontal="left" vertical="center" wrapText="1"/>
      <protection locked="0"/>
    </xf>
    <xf numFmtId="0" fontId="17" fillId="6" borderId="33" xfId="0" applyFont="1" applyFill="1" applyBorder="1" applyAlignment="1" applyProtection="1">
      <alignment horizontal="left" vertical="center" wrapText="1"/>
      <protection locked="0"/>
    </xf>
    <xf numFmtId="0" fontId="17" fillId="6" borderId="49" xfId="0" applyFont="1" applyFill="1" applyBorder="1" applyAlignment="1" applyProtection="1">
      <alignment horizontal="left" vertical="center" wrapText="1"/>
      <protection locked="0"/>
    </xf>
    <xf numFmtId="0" fontId="17" fillId="6" borderId="12" xfId="0" applyFont="1" applyFill="1" applyBorder="1" applyAlignment="1" applyProtection="1">
      <alignment horizontal="left" vertical="center" wrapText="1"/>
      <protection locked="0"/>
    </xf>
    <xf numFmtId="0" fontId="17" fillId="6" borderId="0" xfId="0" applyFont="1" applyFill="1" applyBorder="1" applyAlignment="1" applyProtection="1">
      <alignment horizontal="left" vertical="center" wrapText="1"/>
      <protection locked="0"/>
    </xf>
    <xf numFmtId="0" fontId="17" fillId="6" borderId="6" xfId="0" applyFont="1" applyFill="1" applyBorder="1" applyAlignment="1" applyProtection="1">
      <alignment horizontal="left" vertical="center" wrapText="1"/>
      <protection locked="0"/>
    </xf>
    <xf numFmtId="0" fontId="17" fillId="6" borderId="39" xfId="0" applyFont="1" applyFill="1" applyBorder="1" applyAlignment="1" applyProtection="1">
      <alignment horizontal="left" vertical="center" wrapText="1"/>
      <protection locked="0"/>
    </xf>
    <xf numFmtId="0" fontId="17" fillId="6" borderId="27" xfId="0" applyFont="1" applyFill="1" applyBorder="1" applyAlignment="1" applyProtection="1">
      <alignment horizontal="left" vertical="center" wrapText="1"/>
      <protection locked="0"/>
    </xf>
    <xf numFmtId="0" fontId="17" fillId="6" borderId="40" xfId="0" applyFont="1" applyFill="1" applyBorder="1" applyAlignment="1" applyProtection="1">
      <alignment horizontal="left" vertical="center" wrapText="1"/>
      <protection locked="0"/>
    </xf>
    <xf numFmtId="0" fontId="13" fillId="3" borderId="11" xfId="0" applyFont="1" applyFill="1" applyBorder="1" applyAlignment="1" applyProtection="1">
      <alignment horizontal="center" vertical="center"/>
    </xf>
    <xf numFmtId="0" fontId="13" fillId="3" borderId="10" xfId="0" applyFont="1" applyFill="1" applyBorder="1" applyAlignment="1" applyProtection="1">
      <alignment horizontal="center" vertical="center"/>
    </xf>
    <xf numFmtId="0" fontId="14" fillId="2" borderId="0" xfId="0" applyFont="1" applyFill="1" applyAlignment="1" applyProtection="1">
      <alignment horizontal="center" vertical="center"/>
      <protection locked="0"/>
    </xf>
    <xf numFmtId="0" fontId="14" fillId="4" borderId="0" xfId="0" applyFont="1" applyFill="1" applyAlignment="1" applyProtection="1">
      <alignment horizontal="center" vertical="center"/>
      <protection locked="0"/>
    </xf>
    <xf numFmtId="0" fontId="15" fillId="6" borderId="0" xfId="0" applyFont="1" applyFill="1" applyAlignment="1" applyProtection="1">
      <alignment horizontal="center" vertical="center"/>
      <protection locked="0"/>
    </xf>
    <xf numFmtId="0" fontId="15" fillId="0" borderId="0" xfId="0" applyFont="1" applyFill="1" applyAlignment="1">
      <alignment horizontal="center" vertical="center"/>
    </xf>
    <xf numFmtId="0" fontId="14" fillId="6" borderId="0" xfId="0" applyFont="1" applyFill="1" applyAlignment="1" applyProtection="1">
      <alignment horizontal="center" vertical="center"/>
      <protection locked="0"/>
    </xf>
    <xf numFmtId="0" fontId="13" fillId="2" borderId="11" xfId="0" applyFont="1" applyFill="1" applyBorder="1" applyAlignment="1" applyProtection="1">
      <alignment horizontal="center" vertical="center"/>
      <protection locked="0"/>
    </xf>
    <xf numFmtId="0" fontId="13" fillId="4" borderId="24" xfId="0" applyFont="1" applyFill="1" applyBorder="1" applyAlignment="1" applyProtection="1">
      <alignment horizontal="center" vertical="center"/>
      <protection locked="0"/>
    </xf>
    <xf numFmtId="0" fontId="13" fillId="4" borderId="10" xfId="0" applyFont="1" applyFill="1" applyBorder="1" applyAlignment="1" applyProtection="1">
      <alignment horizontal="center" vertical="center"/>
      <protection locked="0"/>
    </xf>
    <xf numFmtId="176" fontId="13" fillId="0" borderId="0" xfId="0" applyNumberFormat="1" applyFont="1" applyBorder="1" applyAlignment="1" applyProtection="1">
      <alignment horizontal="center" vertical="center"/>
    </xf>
    <xf numFmtId="0" fontId="17" fillId="2" borderId="12" xfId="0" applyFont="1" applyFill="1" applyBorder="1" applyAlignment="1" applyProtection="1">
      <alignment horizontal="center" vertical="center" shrinkToFit="1"/>
      <protection locked="0"/>
    </xf>
    <xf numFmtId="0" fontId="17" fillId="4" borderId="0" xfId="0" applyFont="1" applyFill="1" applyBorder="1" applyAlignment="1" applyProtection="1">
      <alignment horizontal="center" vertical="center" shrinkToFit="1"/>
      <protection locked="0"/>
    </xf>
    <xf numFmtId="0" fontId="17" fillId="4" borderId="30" xfId="0" applyFont="1" applyFill="1" applyBorder="1" applyAlignment="1" applyProtection="1">
      <alignment horizontal="center" vertical="center" shrinkToFit="1"/>
      <protection locked="0"/>
    </xf>
    <xf numFmtId="0" fontId="17" fillId="2" borderId="5" xfId="0" applyFont="1" applyFill="1" applyBorder="1" applyAlignment="1" applyProtection="1">
      <alignment horizontal="center" vertical="center" shrinkToFit="1"/>
      <protection locked="0"/>
    </xf>
    <xf numFmtId="0" fontId="17" fillId="0" borderId="103" xfId="0" applyFont="1" applyBorder="1" applyAlignment="1">
      <alignment horizontal="center" vertical="center" wrapText="1"/>
    </xf>
    <xf numFmtId="0" fontId="17" fillId="0" borderId="85" xfId="0" applyFont="1" applyBorder="1" applyAlignment="1">
      <alignment horizontal="center" vertical="center" wrapText="1"/>
    </xf>
    <xf numFmtId="1" fontId="17" fillId="0" borderId="104" xfId="0" applyNumberFormat="1" applyFont="1" applyBorder="1" applyAlignment="1">
      <alignment horizontal="center" vertical="center" wrapText="1"/>
    </xf>
    <xf numFmtId="1" fontId="17" fillId="0" borderId="85" xfId="0" applyNumberFormat="1" applyFont="1" applyBorder="1" applyAlignment="1">
      <alignment horizontal="center" vertical="center" wrapText="1"/>
    </xf>
    <xf numFmtId="0" fontId="17" fillId="2" borderId="39" xfId="0" applyFont="1" applyFill="1" applyBorder="1" applyAlignment="1" applyProtection="1">
      <alignment horizontal="center" vertical="center" shrinkToFit="1"/>
      <protection locked="0"/>
    </xf>
    <xf numFmtId="0" fontId="17" fillId="4" borderId="27" xfId="0" applyFont="1" applyFill="1" applyBorder="1" applyAlignment="1" applyProtection="1">
      <alignment horizontal="center" vertical="center" shrinkToFit="1"/>
      <protection locked="0"/>
    </xf>
    <xf numFmtId="0" fontId="17" fillId="4" borderId="22" xfId="0" applyFont="1" applyFill="1" applyBorder="1" applyAlignment="1" applyProtection="1">
      <alignment horizontal="center" vertical="center" shrinkToFit="1"/>
      <protection locked="0"/>
    </xf>
    <xf numFmtId="0" fontId="17" fillId="2" borderId="23" xfId="0" applyFont="1" applyFill="1" applyBorder="1" applyAlignment="1" applyProtection="1">
      <alignment horizontal="center" vertical="center" shrinkToFit="1"/>
      <protection locked="0"/>
    </xf>
    <xf numFmtId="0" fontId="17" fillId="0" borderId="4"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12" xfId="0" applyFont="1" applyBorder="1" applyAlignment="1">
      <alignment horizontal="center" vertical="center" wrapText="1"/>
    </xf>
    <xf numFmtId="0" fontId="17" fillId="0" borderId="0" xfId="0" applyFont="1" applyBorder="1" applyAlignment="1">
      <alignment horizontal="center" vertical="center" wrapText="1"/>
    </xf>
    <xf numFmtId="0" fontId="17" fillId="0" borderId="6" xfId="0" applyFont="1" applyBorder="1" applyAlignment="1">
      <alignment horizontal="center" vertical="center" wrapText="1"/>
    </xf>
    <xf numFmtId="0" fontId="17" fillId="0" borderId="20" xfId="0" applyFont="1" applyBorder="1" applyAlignment="1">
      <alignment horizontal="center" vertical="center" wrapText="1"/>
    </xf>
    <xf numFmtId="0" fontId="17" fillId="0" borderId="14" xfId="0" applyFont="1" applyBorder="1" applyAlignment="1">
      <alignment horizontal="center" vertical="center" wrapText="1"/>
    </xf>
    <xf numFmtId="0" fontId="17" fillId="0" borderId="15" xfId="0" applyFont="1" applyBorder="1" applyAlignment="1">
      <alignment horizontal="center" vertical="center" wrapText="1"/>
    </xf>
    <xf numFmtId="0" fontId="17" fillId="0" borderId="24" xfId="0" applyFont="1" applyFill="1" applyBorder="1" applyAlignment="1">
      <alignment horizontal="center" vertical="center"/>
    </xf>
    <xf numFmtId="0" fontId="17" fillId="0" borderId="25" xfId="0" applyFont="1" applyFill="1" applyBorder="1" applyAlignment="1">
      <alignment horizontal="center" vertical="center"/>
    </xf>
    <xf numFmtId="0" fontId="17" fillId="0" borderId="26" xfId="0" applyFont="1" applyFill="1" applyBorder="1" applyAlignment="1">
      <alignment horizontal="center" vertical="center"/>
    </xf>
    <xf numFmtId="0" fontId="17" fillId="0" borderId="105" xfId="0" applyFont="1" applyBorder="1" applyAlignment="1">
      <alignment horizontal="center" vertical="center" wrapText="1"/>
    </xf>
    <xf numFmtId="0" fontId="17" fillId="0" borderId="87" xfId="0" applyFont="1" applyBorder="1" applyAlignment="1">
      <alignment horizontal="center" vertical="center" wrapText="1"/>
    </xf>
    <xf numFmtId="0" fontId="17" fillId="6" borderId="4" xfId="0" applyFont="1" applyFill="1" applyBorder="1" applyAlignment="1" applyProtection="1">
      <alignment horizontal="left" vertical="center" wrapText="1"/>
      <protection locked="0"/>
    </xf>
    <xf numFmtId="0" fontId="17" fillId="6" borderId="2" xfId="0" applyFont="1" applyFill="1" applyBorder="1" applyAlignment="1" applyProtection="1">
      <alignment horizontal="left" vertical="center" wrapText="1"/>
      <protection locked="0"/>
    </xf>
    <xf numFmtId="0" fontId="17" fillId="6" borderId="3" xfId="0" applyFont="1" applyFill="1" applyBorder="1" applyAlignment="1" applyProtection="1">
      <alignment horizontal="left" vertical="center" wrapText="1"/>
      <protection locked="0"/>
    </xf>
    <xf numFmtId="0" fontId="17" fillId="0" borderId="31" xfId="0" applyFont="1" applyBorder="1" applyAlignment="1">
      <alignment horizontal="center" vertical="center" wrapText="1"/>
    </xf>
    <xf numFmtId="0" fontId="17" fillId="0" borderId="30" xfId="0" applyFont="1" applyBorder="1" applyAlignment="1">
      <alignment horizontal="center" vertical="center" wrapText="1"/>
    </xf>
    <xf numFmtId="0" fontId="17" fillId="0" borderId="29" xfId="0" applyFont="1" applyBorder="1" applyAlignment="1">
      <alignment horizontal="center" vertical="center" wrapText="1"/>
    </xf>
    <xf numFmtId="0" fontId="17" fillId="0" borderId="50" xfId="0" applyFont="1" applyBorder="1" applyAlignment="1">
      <alignment horizontal="center" vertical="center" wrapText="1"/>
    </xf>
    <xf numFmtId="0" fontId="17" fillId="0" borderId="42" xfId="0" applyFont="1" applyBorder="1" applyAlignment="1">
      <alignment horizontal="center" vertical="center" wrapText="1"/>
    </xf>
    <xf numFmtId="0" fontId="17" fillId="0" borderId="51" xfId="0" applyFont="1" applyBorder="1" applyAlignment="1">
      <alignment horizontal="center" vertical="center" wrapText="1"/>
    </xf>
    <xf numFmtId="0" fontId="17" fillId="0" borderId="1"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13" xfId="0" applyFont="1" applyBorder="1" applyAlignment="1">
      <alignment horizontal="center" vertical="center" wrapText="1"/>
    </xf>
    <xf numFmtId="0" fontId="17" fillId="0" borderId="35"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36"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37" xfId="0" applyFont="1" applyFill="1" applyBorder="1" applyAlignment="1">
      <alignment horizontal="center" vertical="center" wrapText="1"/>
    </xf>
    <xf numFmtId="0" fontId="17" fillId="0" borderId="15" xfId="0" applyFont="1" applyFill="1" applyBorder="1" applyAlignment="1">
      <alignment horizontal="center" vertical="center" wrapText="1"/>
    </xf>
    <xf numFmtId="1" fontId="17" fillId="0" borderId="106" xfId="0" applyNumberFormat="1" applyFont="1" applyBorder="1" applyAlignment="1">
      <alignment horizontal="center" vertical="center" wrapText="1"/>
    </xf>
    <xf numFmtId="1" fontId="17" fillId="0" borderId="87" xfId="0" applyNumberFormat="1" applyFont="1" applyBorder="1" applyAlignment="1">
      <alignment horizontal="center" vertical="center" wrapText="1"/>
    </xf>
    <xf numFmtId="0" fontId="17" fillId="2" borderId="43" xfId="0" applyFont="1" applyFill="1" applyBorder="1" applyAlignment="1" applyProtection="1">
      <alignment horizontal="center" vertical="center" shrinkToFit="1"/>
      <protection locked="0"/>
    </xf>
    <xf numFmtId="0" fontId="17" fillId="4" borderId="33" xfId="0" applyFont="1" applyFill="1" applyBorder="1" applyAlignment="1" applyProtection="1">
      <alignment horizontal="center" vertical="center" shrinkToFit="1"/>
      <protection locked="0"/>
    </xf>
    <xf numFmtId="0" fontId="17" fillId="4" borderId="44" xfId="0" applyFont="1" applyFill="1" applyBorder="1" applyAlignment="1" applyProtection="1">
      <alignment horizontal="center" vertical="center" shrinkToFit="1"/>
      <protection locked="0"/>
    </xf>
    <xf numFmtId="0" fontId="17" fillId="2" borderId="46" xfId="0" applyFont="1" applyFill="1" applyBorder="1" applyAlignment="1" applyProtection="1">
      <alignment horizontal="center" vertical="center" wrapText="1"/>
      <protection locked="0"/>
    </xf>
    <xf numFmtId="0" fontId="17" fillId="4" borderId="42" xfId="0" applyFont="1" applyFill="1" applyBorder="1" applyAlignment="1" applyProtection="1">
      <alignment horizontal="center" vertical="center" wrapText="1"/>
      <protection locked="0"/>
    </xf>
    <xf numFmtId="0" fontId="17" fillId="4" borderId="21" xfId="0" applyFont="1" applyFill="1" applyBorder="1" applyAlignment="1" applyProtection="1">
      <alignment horizontal="center" vertical="center" wrapText="1"/>
      <protection locked="0"/>
    </xf>
    <xf numFmtId="0" fontId="17" fillId="2" borderId="32" xfId="0" applyFont="1" applyFill="1" applyBorder="1" applyAlignment="1" applyProtection="1">
      <alignment horizontal="center" vertical="center" shrinkToFit="1"/>
      <protection locked="0"/>
    </xf>
    <xf numFmtId="0" fontId="17" fillId="6" borderId="32" xfId="0" applyFont="1" applyFill="1" applyBorder="1" applyAlignment="1" applyProtection="1">
      <alignment horizontal="left" vertical="center" wrapText="1"/>
      <protection locked="0"/>
    </xf>
    <xf numFmtId="0" fontId="17" fillId="6" borderId="44" xfId="0" applyFont="1" applyFill="1" applyBorder="1" applyAlignment="1" applyProtection="1">
      <alignment horizontal="left" vertical="center" wrapText="1"/>
      <protection locked="0"/>
    </xf>
    <xf numFmtId="0" fontId="17" fillId="6" borderId="5" xfId="0" applyFont="1" applyFill="1" applyBorder="1" applyAlignment="1" applyProtection="1">
      <alignment horizontal="left" vertical="center" wrapText="1"/>
      <protection locked="0"/>
    </xf>
    <xf numFmtId="0" fontId="17" fillId="6" borderId="30" xfId="0" applyFont="1" applyFill="1" applyBorder="1" applyAlignment="1" applyProtection="1">
      <alignment horizontal="left" vertical="center" wrapText="1"/>
      <protection locked="0"/>
    </xf>
    <xf numFmtId="0" fontId="17" fillId="6" borderId="23" xfId="0" applyFont="1" applyFill="1" applyBorder="1" applyAlignment="1" applyProtection="1">
      <alignment horizontal="left" vertical="center" wrapText="1"/>
      <protection locked="0"/>
    </xf>
    <xf numFmtId="0" fontId="17" fillId="6" borderId="22" xfId="0" applyFont="1" applyFill="1" applyBorder="1" applyAlignment="1" applyProtection="1">
      <alignment horizontal="left" vertical="center" wrapText="1"/>
      <protection locked="0"/>
    </xf>
    <xf numFmtId="0" fontId="17" fillId="0" borderId="110" xfId="0" applyFont="1" applyBorder="1" applyAlignment="1">
      <alignment horizontal="center" vertical="center" wrapText="1"/>
    </xf>
    <xf numFmtId="0" fontId="17" fillId="0" borderId="111" xfId="0" applyFont="1" applyBorder="1" applyAlignment="1">
      <alignment horizontal="center" vertical="center" wrapText="1"/>
    </xf>
    <xf numFmtId="1" fontId="17" fillId="0" borderId="112" xfId="0" applyNumberFormat="1" applyFont="1" applyBorder="1" applyAlignment="1">
      <alignment horizontal="center" vertical="center" wrapText="1"/>
    </xf>
    <xf numFmtId="1" fontId="17" fillId="0" borderId="111" xfId="0" applyNumberFormat="1" applyFont="1" applyBorder="1" applyAlignment="1">
      <alignment horizontal="center" vertical="center" wrapText="1"/>
    </xf>
    <xf numFmtId="0" fontId="17" fillId="2" borderId="42" xfId="0" applyFont="1" applyFill="1" applyBorder="1" applyAlignment="1" applyProtection="1">
      <alignment horizontal="center" vertical="center" wrapText="1"/>
      <protection locked="0"/>
    </xf>
    <xf numFmtId="0" fontId="17" fillId="2" borderId="20" xfId="0" applyFont="1" applyFill="1" applyBorder="1" applyAlignment="1" applyProtection="1">
      <alignment horizontal="center" vertical="center" shrinkToFit="1"/>
      <protection locked="0"/>
    </xf>
    <xf numFmtId="0" fontId="17" fillId="4" borderId="14" xfId="0" applyFont="1" applyFill="1" applyBorder="1" applyAlignment="1" applyProtection="1">
      <alignment horizontal="center" vertical="center" shrinkToFit="1"/>
      <protection locked="0"/>
    </xf>
    <xf numFmtId="0" fontId="17" fillId="4" borderId="29" xfId="0" applyFont="1" applyFill="1" applyBorder="1" applyAlignment="1" applyProtection="1">
      <alignment horizontal="center" vertical="center" shrinkToFit="1"/>
      <protection locked="0"/>
    </xf>
    <xf numFmtId="0" fontId="17" fillId="2" borderId="13" xfId="0" applyFont="1" applyFill="1" applyBorder="1" applyAlignment="1" applyProtection="1">
      <alignment horizontal="center" vertical="center" shrinkToFit="1"/>
      <protection locked="0"/>
    </xf>
    <xf numFmtId="0" fontId="17" fillId="4" borderId="51" xfId="0" applyFont="1" applyFill="1" applyBorder="1" applyAlignment="1" applyProtection="1">
      <alignment horizontal="center" vertical="center" wrapText="1"/>
      <protection locked="0"/>
    </xf>
    <xf numFmtId="0" fontId="17" fillId="6" borderId="13" xfId="0" applyFont="1" applyFill="1" applyBorder="1" applyAlignment="1" applyProtection="1">
      <alignment horizontal="left" vertical="center" wrapText="1"/>
      <protection locked="0"/>
    </xf>
    <xf numFmtId="0" fontId="17" fillId="6" borderId="14" xfId="0" applyFont="1" applyFill="1" applyBorder="1" applyAlignment="1" applyProtection="1">
      <alignment horizontal="left" vertical="center" wrapText="1"/>
      <protection locked="0"/>
    </xf>
    <xf numFmtId="0" fontId="17" fillId="6" borderId="29" xfId="0" applyFont="1" applyFill="1" applyBorder="1" applyAlignment="1" applyProtection="1">
      <alignment horizontal="left" vertical="center" wrapText="1"/>
      <protection locked="0"/>
    </xf>
    <xf numFmtId="178" fontId="17" fillId="0" borderId="99" xfId="1" applyNumberFormat="1" applyFont="1" applyBorder="1" applyAlignment="1">
      <alignment horizontal="right" vertical="center" wrapText="1"/>
    </xf>
    <xf numFmtId="178" fontId="17" fillId="0" borderId="25" xfId="1" applyNumberFormat="1" applyFont="1" applyBorder="1" applyAlignment="1">
      <alignment horizontal="right" vertical="center" wrapText="1"/>
    </xf>
    <xf numFmtId="178" fontId="17" fillId="0" borderId="37" xfId="1" applyNumberFormat="1" applyFont="1" applyBorder="1" applyAlignment="1">
      <alignment horizontal="right" vertical="center" wrapText="1"/>
    </xf>
    <xf numFmtId="178" fontId="17" fillId="0" borderId="15" xfId="1" applyNumberFormat="1" applyFont="1" applyBorder="1" applyAlignment="1">
      <alignment horizontal="right" vertical="center" wrapText="1"/>
    </xf>
    <xf numFmtId="0" fontId="17" fillId="0" borderId="82" xfId="0" applyFont="1" applyBorder="1" applyAlignment="1">
      <alignment horizontal="center" vertical="center"/>
    </xf>
    <xf numFmtId="0" fontId="17" fillId="0" borderId="83" xfId="0" applyFont="1" applyBorder="1" applyAlignment="1">
      <alignment horizontal="center" vertical="center"/>
    </xf>
    <xf numFmtId="0" fontId="17" fillId="0" borderId="84" xfId="0" applyFont="1" applyBorder="1" applyAlignment="1">
      <alignment horizontal="center" vertical="center"/>
    </xf>
    <xf numFmtId="0" fontId="17" fillId="0" borderId="78" xfId="0" applyFont="1" applyBorder="1" applyAlignment="1">
      <alignment horizontal="center" vertical="center"/>
    </xf>
    <xf numFmtId="0" fontId="17" fillId="0" borderId="79" xfId="0" applyFont="1" applyBorder="1" applyAlignment="1">
      <alignment horizontal="center" vertical="center"/>
    </xf>
    <xf numFmtId="0" fontId="17" fillId="0" borderId="80" xfId="0" applyFont="1" applyBorder="1" applyAlignment="1">
      <alignment horizontal="center" vertical="center"/>
    </xf>
    <xf numFmtId="0" fontId="17" fillId="0" borderId="60" xfId="0" applyFont="1" applyBorder="1" applyAlignment="1">
      <alignment horizontal="center" vertical="center"/>
    </xf>
    <xf numFmtId="0" fontId="17" fillId="0" borderId="52" xfId="0" applyFont="1" applyBorder="1" applyAlignment="1">
      <alignment horizontal="center" vertical="center"/>
    </xf>
    <xf numFmtId="0" fontId="17" fillId="0" borderId="59" xfId="0" applyFont="1" applyBorder="1" applyAlignment="1">
      <alignment horizontal="center" vertical="center"/>
    </xf>
    <xf numFmtId="0" fontId="17" fillId="2" borderId="4" xfId="0" applyFont="1" applyFill="1" applyBorder="1" applyAlignment="1" applyProtection="1">
      <alignment horizontal="center" vertical="center" shrinkToFit="1"/>
      <protection locked="0"/>
    </xf>
    <xf numFmtId="0" fontId="17" fillId="4" borderId="2" xfId="0" applyFont="1" applyFill="1" applyBorder="1" applyAlignment="1" applyProtection="1">
      <alignment horizontal="center" vertical="center" shrinkToFit="1"/>
      <protection locked="0"/>
    </xf>
    <xf numFmtId="0" fontId="17" fillId="4" borderId="31" xfId="0" applyFont="1" applyFill="1" applyBorder="1" applyAlignment="1" applyProtection="1">
      <alignment horizontal="center" vertical="center" shrinkToFit="1"/>
      <protection locked="0"/>
    </xf>
    <xf numFmtId="0" fontId="17" fillId="2" borderId="50" xfId="0" applyFont="1" applyFill="1" applyBorder="1" applyAlignment="1" applyProtection="1">
      <alignment horizontal="center" vertical="center" wrapText="1"/>
      <protection locked="0"/>
    </xf>
    <xf numFmtId="0" fontId="17" fillId="2" borderId="1" xfId="0" applyFont="1" applyFill="1" applyBorder="1" applyAlignment="1" applyProtection="1">
      <alignment horizontal="center" vertical="center" shrinkToFit="1"/>
      <protection locked="0"/>
    </xf>
    <xf numFmtId="0" fontId="17" fillId="6" borderId="1" xfId="0" applyFont="1" applyFill="1" applyBorder="1" applyAlignment="1" applyProtection="1">
      <alignment horizontal="left" vertical="center" wrapText="1"/>
      <protection locked="0"/>
    </xf>
    <xf numFmtId="0" fontId="17" fillId="6" borderId="31" xfId="0" applyFont="1" applyFill="1" applyBorder="1" applyAlignment="1" applyProtection="1">
      <alignment horizontal="left" vertical="center" wrapText="1"/>
      <protection locked="0"/>
    </xf>
    <xf numFmtId="0" fontId="17" fillId="0" borderId="107" xfId="0" applyFont="1" applyBorder="1" applyAlignment="1">
      <alignment horizontal="center" vertical="center" wrapText="1"/>
    </xf>
    <xf numFmtId="0" fontId="17" fillId="0" borderId="108" xfId="0" applyFont="1" applyBorder="1" applyAlignment="1">
      <alignment horizontal="center" vertical="center" wrapText="1"/>
    </xf>
    <xf numFmtId="0" fontId="17" fillId="0" borderId="73" xfId="0" applyFont="1" applyBorder="1" applyAlignment="1">
      <alignment horizontal="center" vertical="center"/>
    </xf>
    <xf numFmtId="0" fontId="17" fillId="0" borderId="74" xfId="0" applyFont="1" applyBorder="1" applyAlignment="1">
      <alignment horizontal="center" vertical="center"/>
    </xf>
    <xf numFmtId="0" fontId="17" fillId="0" borderId="75" xfId="0" applyFont="1" applyBorder="1" applyAlignment="1">
      <alignment horizontal="center" vertical="center"/>
    </xf>
    <xf numFmtId="0" fontId="22" fillId="3" borderId="8" xfId="0" applyFont="1" applyFill="1" applyBorder="1" applyAlignment="1" applyProtection="1">
      <alignment horizontal="center" vertical="center"/>
    </xf>
    <xf numFmtId="0" fontId="17" fillId="3" borderId="0" xfId="0" applyFont="1" applyFill="1" applyBorder="1" applyAlignment="1">
      <alignment horizontal="left" vertical="center" indent="1"/>
    </xf>
    <xf numFmtId="0" fontId="22" fillId="3" borderId="70" xfId="0" applyFont="1" applyFill="1" applyBorder="1" applyAlignment="1">
      <alignment horizontal="center" vertical="center"/>
    </xf>
    <xf numFmtId="0" fontId="22" fillId="3" borderId="71" xfId="0" applyFont="1" applyFill="1" applyBorder="1" applyAlignment="1">
      <alignment horizontal="center" vertical="center"/>
    </xf>
    <xf numFmtId="0" fontId="22" fillId="3" borderId="72" xfId="0" applyFont="1" applyFill="1" applyBorder="1" applyAlignment="1">
      <alignment horizontal="center" vertical="center"/>
    </xf>
  </cellXfs>
  <cellStyles count="2">
    <cellStyle name="桁区切り" xfId="1" builtinId="6"/>
    <cellStyle name="標準" xfId="0" builtinId="0"/>
  </cellStyles>
  <dxfs count="8">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s>
  <tableStyles count="0" defaultTableStyle="TableStyleMedium2" defaultPivotStyle="PivotStyleLight16"/>
  <colors>
    <mruColors>
      <color rgb="FFCCFFCC"/>
      <color rgb="FFFFCC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ctrlProps/ctrlProp5.xml><?xml version="1.0" encoding="utf-8"?>
<formControlPr xmlns="http://schemas.microsoft.com/office/spreadsheetml/2009/9/main" objectType="Button" lockText="1"/>
</file>

<file path=xl/ctrlProps/ctrlProp6.xml><?xml version="1.0" encoding="utf-8"?>
<formControlPr xmlns="http://schemas.microsoft.com/office/spreadsheetml/2009/9/main" objectType="Button" lockText="1"/>
</file>

<file path=xl/ctrlProps/ctrlProp7.xml><?xml version="1.0" encoding="utf-8"?>
<formControlPr xmlns="http://schemas.microsoft.com/office/spreadsheetml/2009/9/main" objectType="Button" lockText="1"/>
</file>

<file path=xl/ctrlProps/ctrlProp8.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23</xdr:col>
          <xdr:colOff>95250</xdr:colOff>
          <xdr:row>8</xdr:row>
          <xdr:rowOff>76200</xdr:rowOff>
        </xdr:from>
        <xdr:to>
          <xdr:col>26</xdr:col>
          <xdr:colOff>390525</xdr:colOff>
          <xdr:row>11</xdr:row>
          <xdr:rowOff>238125</xdr:rowOff>
        </xdr:to>
        <xdr:sp macro="" textlink="">
          <xdr:nvSpPr>
            <xdr:cNvPr id="9217" name="Button 1" hidden="1">
              <a:extLst>
                <a:ext uri="{63B3BB69-23CF-44E3-9099-C40C66FF867C}">
                  <a14:compatExt spid="_x0000_s9217"/>
                </a:ext>
              </a:extLst>
            </xdr:cNvPr>
            <xdr:cNvSpPr/>
          </xdr:nvSpPr>
          <xdr:spPr bwMode="auto">
            <a:xfrm>
              <a:off x="0" y="0"/>
              <a:ext cx="0" cy="0"/>
            </a:xfrm>
            <a:prstGeom prst="rect">
              <a:avLst/>
            </a:prstGeom>
            <a:noFill/>
            <a:ln w="9525">
              <a:miter lim="800000"/>
              <a:headEnd/>
              <a:tailEnd/>
            </a:ln>
          </xdr:spPr>
          <xdr:txBody>
            <a:bodyPr vertOverflow="clip" wrap="square" lIns="27432" tIns="41148" rIns="27432" bIns="41148" anchor="ctr" upright="1"/>
            <a:lstStyle/>
            <a:p>
              <a:pPr algn="ctr" rtl="0">
                <a:defRPr sz="1000"/>
              </a:pPr>
              <a:r>
                <a:rPr lang="ja-JP" altLang="en-US" sz="1100" b="0" i="0" u="none" strike="noStrike" baseline="0">
                  <a:solidFill>
                    <a:srgbClr val="000000"/>
                  </a:solidFill>
                  <a:latin typeface="游ゴシック"/>
                  <a:ea typeface="游ゴシック"/>
                </a:rPr>
                <a:t>【職員の行の削除】</a:t>
              </a:r>
            </a:p>
            <a:p>
              <a:pPr algn="ctr" rtl="0">
                <a:defRPr sz="1000"/>
              </a:pPr>
              <a:r>
                <a:rPr lang="ja-JP" altLang="en-US" sz="1100" b="0" i="0" u="none" strike="noStrike" baseline="0">
                  <a:solidFill>
                    <a:srgbClr val="000000"/>
                  </a:solidFill>
                  <a:latin typeface="游ゴシック"/>
                  <a:ea typeface="游ゴシック"/>
                </a:rPr>
                <a:t>No12を削除します</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19</xdr:col>
          <xdr:colOff>28575</xdr:colOff>
          <xdr:row>8</xdr:row>
          <xdr:rowOff>95250</xdr:rowOff>
        </xdr:from>
        <xdr:to>
          <xdr:col>22</xdr:col>
          <xdr:colOff>314325</xdr:colOff>
          <xdr:row>11</xdr:row>
          <xdr:rowOff>238125</xdr:rowOff>
        </xdr:to>
        <xdr:sp macro="" textlink="">
          <xdr:nvSpPr>
            <xdr:cNvPr id="9218" name="Button 2" hidden="1">
              <a:extLst>
                <a:ext uri="{63B3BB69-23CF-44E3-9099-C40C66FF867C}">
                  <a14:compatExt spid="_x0000_s9218"/>
                </a:ext>
              </a:extLst>
            </xdr:cNvPr>
            <xdr:cNvSpPr/>
          </xdr:nvSpPr>
          <xdr:spPr bwMode="auto">
            <a:xfrm>
              <a:off x="0" y="0"/>
              <a:ext cx="0" cy="0"/>
            </a:xfrm>
            <a:prstGeom prst="rect">
              <a:avLst/>
            </a:prstGeom>
            <a:noFill/>
            <a:ln w="9525">
              <a:miter lim="800000"/>
              <a:headEnd/>
              <a:tailEnd/>
            </a:ln>
          </xdr:spPr>
          <xdr:txBody>
            <a:bodyPr vertOverflow="clip" wrap="square" lIns="27432" tIns="41148" rIns="27432" bIns="41148" anchor="ctr" upright="1"/>
            <a:lstStyle/>
            <a:p>
              <a:pPr algn="ctr" rtl="0">
                <a:defRPr sz="1000"/>
              </a:pPr>
              <a:r>
                <a:rPr lang="ja-JP" altLang="en-US" sz="1100" b="0" i="0" u="none" strike="noStrike" baseline="0">
                  <a:solidFill>
                    <a:srgbClr val="000000"/>
                  </a:solidFill>
                  <a:latin typeface="游ゴシック"/>
                  <a:ea typeface="游ゴシック"/>
                </a:rPr>
                <a:t>【職員の行の追加】</a:t>
              </a:r>
            </a:p>
            <a:p>
              <a:pPr algn="ctr" rtl="0">
                <a:defRPr sz="1000"/>
              </a:pPr>
              <a:r>
                <a:rPr lang="ja-JP" altLang="en-US" sz="1100" b="0" i="0" u="none" strike="noStrike" baseline="0">
                  <a:solidFill>
                    <a:srgbClr val="000000"/>
                  </a:solidFill>
                  <a:latin typeface="游ゴシック"/>
                  <a:ea typeface="游ゴシック"/>
                </a:rPr>
                <a:t>No11をコピーして</a:t>
              </a:r>
            </a:p>
            <a:p>
              <a:pPr algn="ctr" rtl="0">
                <a:defRPr sz="1000"/>
              </a:pPr>
              <a:r>
                <a:rPr lang="ja-JP" altLang="en-US" sz="1100" b="0" i="0" u="none" strike="noStrike" baseline="0">
                  <a:solidFill>
                    <a:srgbClr val="000000"/>
                  </a:solidFill>
                  <a:latin typeface="游ゴシック"/>
                  <a:ea typeface="游ゴシック"/>
                </a:rPr>
                <a:t>行を挿入します。</a:t>
              </a:r>
            </a:p>
          </xdr:txBody>
        </xdr:sp>
        <xdr:clientData fPrintsWithSheet="0"/>
      </xdr:twoCellAnchor>
    </mc:Choice>
    <mc:Fallback/>
  </mc:AlternateContent>
  <xdr:twoCellAnchor>
    <xdr:from>
      <xdr:col>0</xdr:col>
      <xdr:colOff>0</xdr:colOff>
      <xdr:row>1</xdr:row>
      <xdr:rowOff>88900</xdr:rowOff>
    </xdr:from>
    <xdr:to>
      <xdr:col>3</xdr:col>
      <xdr:colOff>292100</xdr:colOff>
      <xdr:row>2</xdr:row>
      <xdr:rowOff>177800</xdr:rowOff>
    </xdr:to>
    <xdr:sp macro="" textlink="">
      <xdr:nvSpPr>
        <xdr:cNvPr id="5" name="正方形/長方形 4"/>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25</xdr:col>
          <xdr:colOff>247650</xdr:colOff>
          <xdr:row>4</xdr:row>
          <xdr:rowOff>9525</xdr:rowOff>
        </xdr:from>
        <xdr:to>
          <xdr:col>29</xdr:col>
          <xdr:colOff>161925</xdr:colOff>
          <xdr:row>7</xdr:row>
          <xdr:rowOff>114300</xdr:rowOff>
        </xdr:to>
        <xdr:sp macro="" textlink="">
          <xdr:nvSpPr>
            <xdr:cNvPr id="4099" name="Button 3" hidden="1">
              <a:extLst>
                <a:ext uri="{63B3BB69-23CF-44E3-9099-C40C66FF867C}">
                  <a14:compatExt spid="_x0000_s4099"/>
                </a:ext>
              </a:extLst>
            </xdr:cNvPr>
            <xdr:cNvSpPr/>
          </xdr:nvSpPr>
          <xdr:spPr bwMode="auto">
            <a:xfrm>
              <a:off x="0" y="0"/>
              <a:ext cx="0" cy="0"/>
            </a:xfrm>
            <a:prstGeom prst="rect">
              <a:avLst/>
            </a:prstGeom>
            <a:noFill/>
            <a:ln w="9525">
              <a:miter lim="800000"/>
              <a:headEnd/>
              <a:tailEnd/>
            </a:ln>
          </xdr:spPr>
          <xdr:txBody>
            <a:bodyPr vertOverflow="clip" wrap="square" lIns="27432" tIns="41148" rIns="27432" bIns="41148" anchor="ctr" upright="1"/>
            <a:lstStyle/>
            <a:p>
              <a:pPr algn="ctr" rtl="0">
                <a:defRPr sz="1000"/>
              </a:pPr>
              <a:r>
                <a:rPr lang="ja-JP" altLang="en-US" sz="1100" b="0" i="0" u="none" strike="noStrike" baseline="0">
                  <a:solidFill>
                    <a:srgbClr val="000000"/>
                  </a:solidFill>
                  <a:latin typeface="游ゴシック"/>
                  <a:ea typeface="游ゴシック"/>
                </a:rPr>
                <a:t>勤務時間帯（シフト記号）追加</a:t>
              </a:r>
            </a:p>
            <a:p>
              <a:pPr algn="ctr" rtl="0">
                <a:defRPr sz="1000"/>
              </a:pPr>
              <a:r>
                <a:rPr lang="ja-JP" altLang="en-US" sz="1100" b="0" i="0" u="none" strike="noStrike" baseline="0">
                  <a:solidFill>
                    <a:srgbClr val="000000"/>
                  </a:solidFill>
                  <a:latin typeface="游ゴシック"/>
                  <a:ea typeface="游ゴシック"/>
                </a:rPr>
                <a:t>（４０行目に追加されます）</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25</xdr:col>
          <xdr:colOff>247650</xdr:colOff>
          <xdr:row>8</xdr:row>
          <xdr:rowOff>0</xdr:rowOff>
        </xdr:from>
        <xdr:to>
          <xdr:col>29</xdr:col>
          <xdr:colOff>171450</xdr:colOff>
          <xdr:row>11</xdr:row>
          <xdr:rowOff>104775</xdr:rowOff>
        </xdr:to>
        <xdr:sp macro="" textlink="">
          <xdr:nvSpPr>
            <xdr:cNvPr id="4100" name="Button 4" hidden="1">
              <a:extLst>
                <a:ext uri="{63B3BB69-23CF-44E3-9099-C40C66FF867C}">
                  <a14:compatExt spid="_x0000_s4100"/>
                </a:ext>
              </a:extLst>
            </xdr:cNvPr>
            <xdr:cNvSpPr/>
          </xdr:nvSpPr>
          <xdr:spPr bwMode="auto">
            <a:xfrm>
              <a:off x="0" y="0"/>
              <a:ext cx="0" cy="0"/>
            </a:xfrm>
            <a:prstGeom prst="rect">
              <a:avLst/>
            </a:prstGeom>
            <a:noFill/>
            <a:ln w="9525">
              <a:miter lim="800000"/>
              <a:headEnd/>
              <a:tailEnd/>
            </a:ln>
          </xdr:spPr>
          <xdr:txBody>
            <a:bodyPr vertOverflow="clip" wrap="square" lIns="27432" tIns="41148" rIns="27432" bIns="41148" anchor="ctr" upright="1"/>
            <a:lstStyle/>
            <a:p>
              <a:pPr algn="ctr" rtl="0">
                <a:defRPr sz="1000"/>
              </a:pPr>
              <a:r>
                <a:rPr lang="ja-JP" altLang="en-US" sz="1100" b="0" i="0" u="none" strike="noStrike" baseline="0">
                  <a:solidFill>
                    <a:srgbClr val="000000"/>
                  </a:solidFill>
                  <a:latin typeface="游ゴシック"/>
                  <a:ea typeface="游ゴシック"/>
                </a:rPr>
                <a:t>勤務時間帯（シフト記号）削除</a:t>
              </a:r>
            </a:p>
            <a:p>
              <a:pPr algn="ctr" rtl="0">
                <a:defRPr sz="1000"/>
              </a:pPr>
              <a:r>
                <a:rPr lang="ja-JP" altLang="en-US" sz="1100" b="0" i="0" u="none" strike="noStrike" baseline="0">
                  <a:solidFill>
                    <a:srgbClr val="000000"/>
                  </a:solidFill>
                  <a:latin typeface="游ゴシック"/>
                  <a:ea typeface="游ゴシック"/>
                </a:rPr>
                <a:t>（４０行目が削除されます）</a:t>
              </a:r>
            </a:p>
            <a:p>
              <a:pPr algn="ctr" rtl="0">
                <a:defRPr sz="1000"/>
              </a:pPr>
              <a:r>
                <a:rPr lang="ja-JP" altLang="en-US" sz="900" b="0" i="0" u="none" strike="noStrike" baseline="0">
                  <a:solidFill>
                    <a:srgbClr val="000000"/>
                  </a:solidFill>
                  <a:latin typeface="游ゴシック"/>
                  <a:ea typeface="游ゴシック"/>
                </a:rPr>
                <a:t>記号 az の行を消さないようにご注意ください</a:t>
              </a:r>
            </a:p>
          </xdr:txBody>
        </xdr:sp>
        <xdr:clientData fPrintsWithSheet="0"/>
      </xdr:twoCellAnchor>
    </mc:Choice>
    <mc:Fallback/>
  </mc:AlternateContent>
  <xdr:twoCellAnchor>
    <xdr:from>
      <xdr:col>25</xdr:col>
      <xdr:colOff>228600</xdr:colOff>
      <xdr:row>21</xdr:row>
      <xdr:rowOff>57150</xdr:rowOff>
    </xdr:from>
    <xdr:to>
      <xdr:col>25</xdr:col>
      <xdr:colOff>485775</xdr:colOff>
      <xdr:row>36</xdr:row>
      <xdr:rowOff>171450</xdr:rowOff>
    </xdr:to>
    <xdr:sp macro="" textlink="">
      <xdr:nvSpPr>
        <xdr:cNvPr id="9" name="右中かっこ 8"/>
        <xdr:cNvSpPr/>
      </xdr:nvSpPr>
      <xdr:spPr>
        <a:xfrm>
          <a:off x="18364200" y="5057775"/>
          <a:ext cx="257175" cy="3686175"/>
        </a:xfrm>
        <a:prstGeom prst="rightBrace">
          <a:avLst/>
        </a:prstGeom>
        <a:no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66675</xdr:colOff>
      <xdr:row>26</xdr:row>
      <xdr:rowOff>95250</xdr:rowOff>
    </xdr:from>
    <xdr:to>
      <xdr:col>32</xdr:col>
      <xdr:colOff>628650</xdr:colOff>
      <xdr:row>31</xdr:row>
      <xdr:rowOff>209550</xdr:rowOff>
    </xdr:to>
    <xdr:sp macro="" textlink="">
      <xdr:nvSpPr>
        <xdr:cNvPr id="10" name="正方形/長方形 9"/>
        <xdr:cNvSpPr/>
      </xdr:nvSpPr>
      <xdr:spPr>
        <a:xfrm>
          <a:off x="18888075" y="6286500"/>
          <a:ext cx="4676775" cy="130492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職種ごとの勤務時間を「○：○○～○：○○」と表記することが困難な場合は、勤務時間数のみを入力してください。</a:t>
          </a:r>
          <a:endParaRPr kumimoji="1" lang="en-US" altLang="ja-JP" sz="1100">
            <a:solidFill>
              <a:sysClr val="windowText" lastClr="000000"/>
            </a:solidFill>
          </a:endParaRPr>
        </a:p>
      </xdr:txBody>
    </xdr:sp>
    <xdr:clientData/>
  </xdr:twoCellAnchor>
  <xdr:twoCellAnchor>
    <xdr:from>
      <xdr:col>25</xdr:col>
      <xdr:colOff>247650</xdr:colOff>
      <xdr:row>12</xdr:row>
      <xdr:rowOff>76200</xdr:rowOff>
    </xdr:from>
    <xdr:to>
      <xdr:col>32</xdr:col>
      <xdr:colOff>361950</xdr:colOff>
      <xdr:row>17</xdr:row>
      <xdr:rowOff>190500</xdr:rowOff>
    </xdr:to>
    <xdr:sp macro="" textlink="">
      <xdr:nvSpPr>
        <xdr:cNvPr id="11" name="正方形/長方形 10"/>
        <xdr:cNvSpPr/>
      </xdr:nvSpPr>
      <xdr:spPr>
        <a:xfrm>
          <a:off x="18383250" y="2933700"/>
          <a:ext cx="4914900" cy="130492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シフト記号が足りない場合は、「勤務時間帯（シフト記号）追加」ボタンを押して、行を追加してください。</a:t>
          </a:r>
          <a:endParaRPr kumimoji="1" lang="en-US" altLang="ja-JP" sz="1100">
            <a:solidFill>
              <a:sysClr val="windowText" lastClr="000000"/>
            </a:solidFill>
          </a:endParaRPr>
        </a:p>
        <a:p>
          <a:pPr algn="l"/>
          <a:r>
            <a:rPr kumimoji="1" lang="ja-JP" altLang="en-US" sz="1100">
              <a:solidFill>
                <a:sysClr val="windowText" lastClr="000000"/>
              </a:solidFill>
            </a:rPr>
            <a:t>（シフト記号は　</a:t>
          </a:r>
          <a:r>
            <a:rPr kumimoji="1" lang="en-US" altLang="ja-JP" sz="1100">
              <a:solidFill>
                <a:sysClr val="windowText" lastClr="000000"/>
              </a:solidFill>
            </a:rPr>
            <a:t>aa,ab,ac</a:t>
          </a:r>
          <a:r>
            <a:rPr kumimoji="1" lang="ja-JP" altLang="en-US" sz="1100" baseline="0">
              <a:solidFill>
                <a:sysClr val="windowText" lastClr="000000"/>
              </a:solidFill>
            </a:rPr>
            <a:t> ・・・など、適宜アレンジしてください。）</a:t>
          </a:r>
          <a:endParaRPr kumimoji="1" lang="en-US" altLang="ja-JP"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23</xdr:col>
          <xdr:colOff>95250</xdr:colOff>
          <xdr:row>8</xdr:row>
          <xdr:rowOff>76200</xdr:rowOff>
        </xdr:from>
        <xdr:to>
          <xdr:col>26</xdr:col>
          <xdr:colOff>390525</xdr:colOff>
          <xdr:row>11</xdr:row>
          <xdr:rowOff>238125</xdr:rowOff>
        </xdr:to>
        <xdr:sp macro="" textlink="">
          <xdr:nvSpPr>
            <xdr:cNvPr id="1028" name="Button 4" hidden="1">
              <a:extLst>
                <a:ext uri="{63B3BB69-23CF-44E3-9099-C40C66FF867C}">
                  <a14:compatExt spid="_x0000_s1028"/>
                </a:ext>
              </a:extLst>
            </xdr:cNvPr>
            <xdr:cNvSpPr/>
          </xdr:nvSpPr>
          <xdr:spPr bwMode="auto">
            <a:xfrm>
              <a:off x="0" y="0"/>
              <a:ext cx="0" cy="0"/>
            </a:xfrm>
            <a:prstGeom prst="rect">
              <a:avLst/>
            </a:prstGeom>
            <a:noFill/>
            <a:ln w="9525">
              <a:miter lim="800000"/>
              <a:headEnd/>
              <a:tailEnd/>
            </a:ln>
          </xdr:spPr>
          <xdr:txBody>
            <a:bodyPr vertOverflow="clip" wrap="square" lIns="27432" tIns="41148" rIns="27432" bIns="41148" anchor="ctr" upright="1"/>
            <a:lstStyle/>
            <a:p>
              <a:pPr algn="ctr" rtl="0">
                <a:defRPr sz="1000"/>
              </a:pPr>
              <a:r>
                <a:rPr lang="ja-JP" altLang="en-US" sz="1100" b="0" i="0" u="none" strike="noStrike" baseline="0">
                  <a:solidFill>
                    <a:srgbClr val="000000"/>
                  </a:solidFill>
                  <a:latin typeface="游ゴシック"/>
                  <a:ea typeface="游ゴシック"/>
                </a:rPr>
                <a:t>【職員の行の削除】</a:t>
              </a:r>
            </a:p>
            <a:p>
              <a:pPr algn="ctr" rtl="0">
                <a:defRPr sz="1000"/>
              </a:pPr>
              <a:r>
                <a:rPr lang="ja-JP" altLang="en-US" sz="1100" b="0" i="0" u="none" strike="noStrike" baseline="0">
                  <a:solidFill>
                    <a:srgbClr val="000000"/>
                  </a:solidFill>
                  <a:latin typeface="游ゴシック"/>
                  <a:ea typeface="游ゴシック"/>
                </a:rPr>
                <a:t>No12を削除します</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19</xdr:col>
          <xdr:colOff>28575</xdr:colOff>
          <xdr:row>8</xdr:row>
          <xdr:rowOff>95250</xdr:rowOff>
        </xdr:from>
        <xdr:to>
          <xdr:col>22</xdr:col>
          <xdr:colOff>314325</xdr:colOff>
          <xdr:row>11</xdr:row>
          <xdr:rowOff>238125</xdr:rowOff>
        </xdr:to>
        <xdr:sp macro="" textlink="">
          <xdr:nvSpPr>
            <xdr:cNvPr id="1029" name="Button 5" hidden="1">
              <a:extLst>
                <a:ext uri="{63B3BB69-23CF-44E3-9099-C40C66FF867C}">
                  <a14:compatExt spid="_x0000_s1029"/>
                </a:ext>
              </a:extLst>
            </xdr:cNvPr>
            <xdr:cNvSpPr/>
          </xdr:nvSpPr>
          <xdr:spPr bwMode="auto">
            <a:xfrm>
              <a:off x="0" y="0"/>
              <a:ext cx="0" cy="0"/>
            </a:xfrm>
            <a:prstGeom prst="rect">
              <a:avLst/>
            </a:prstGeom>
            <a:noFill/>
            <a:ln w="9525">
              <a:miter lim="800000"/>
              <a:headEnd/>
              <a:tailEnd/>
            </a:ln>
          </xdr:spPr>
          <xdr:txBody>
            <a:bodyPr vertOverflow="clip" wrap="square" lIns="27432" tIns="41148" rIns="27432" bIns="41148" anchor="ctr" upright="1"/>
            <a:lstStyle/>
            <a:p>
              <a:pPr algn="ctr" rtl="0">
                <a:defRPr sz="1000"/>
              </a:pPr>
              <a:r>
                <a:rPr lang="ja-JP" altLang="en-US" sz="1100" b="0" i="0" u="none" strike="noStrike" baseline="0">
                  <a:solidFill>
                    <a:srgbClr val="000000"/>
                  </a:solidFill>
                  <a:latin typeface="游ゴシック"/>
                  <a:ea typeface="游ゴシック"/>
                </a:rPr>
                <a:t>【職員の行の追加】</a:t>
              </a:r>
            </a:p>
            <a:p>
              <a:pPr algn="ctr" rtl="0">
                <a:defRPr sz="1000"/>
              </a:pPr>
              <a:r>
                <a:rPr lang="ja-JP" altLang="en-US" sz="1100" b="0" i="0" u="none" strike="noStrike" baseline="0">
                  <a:solidFill>
                    <a:srgbClr val="000000"/>
                  </a:solidFill>
                  <a:latin typeface="游ゴシック"/>
                  <a:ea typeface="游ゴシック"/>
                </a:rPr>
                <a:t>No11をコピーして</a:t>
              </a:r>
            </a:p>
            <a:p>
              <a:pPr algn="ctr" rtl="0">
                <a:defRPr sz="1000"/>
              </a:pPr>
              <a:r>
                <a:rPr lang="ja-JP" altLang="en-US" sz="1100" b="0" i="0" u="none" strike="noStrike" baseline="0">
                  <a:solidFill>
                    <a:srgbClr val="000000"/>
                  </a:solidFill>
                  <a:latin typeface="游ゴシック"/>
                  <a:ea typeface="游ゴシック"/>
                </a:rPr>
                <a:t>行を挿入します。</a:t>
              </a:r>
            </a:p>
          </xdr:txBody>
        </xdr:sp>
        <xdr:clientData fPrintsWithSheet="0"/>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25</xdr:col>
          <xdr:colOff>247650</xdr:colOff>
          <xdr:row>4</xdr:row>
          <xdr:rowOff>9525</xdr:rowOff>
        </xdr:from>
        <xdr:to>
          <xdr:col>29</xdr:col>
          <xdr:colOff>161925</xdr:colOff>
          <xdr:row>7</xdr:row>
          <xdr:rowOff>114300</xdr:rowOff>
        </xdr:to>
        <xdr:sp macro="" textlink="">
          <xdr:nvSpPr>
            <xdr:cNvPr id="12289" name="Button 1" hidden="1">
              <a:extLst>
                <a:ext uri="{63B3BB69-23CF-44E3-9099-C40C66FF867C}">
                  <a14:compatExt spid="_x0000_s12289"/>
                </a:ext>
              </a:extLst>
            </xdr:cNvPr>
            <xdr:cNvSpPr/>
          </xdr:nvSpPr>
          <xdr:spPr bwMode="auto">
            <a:xfrm>
              <a:off x="0" y="0"/>
              <a:ext cx="0" cy="0"/>
            </a:xfrm>
            <a:prstGeom prst="rect">
              <a:avLst/>
            </a:prstGeom>
            <a:noFill/>
            <a:ln w="9525">
              <a:miter lim="800000"/>
              <a:headEnd/>
              <a:tailEnd/>
            </a:ln>
          </xdr:spPr>
          <xdr:txBody>
            <a:bodyPr vertOverflow="clip" wrap="square" lIns="27432" tIns="41148" rIns="27432" bIns="41148" anchor="ctr" upright="1"/>
            <a:lstStyle/>
            <a:p>
              <a:pPr algn="ctr" rtl="0">
                <a:defRPr sz="1000"/>
              </a:pPr>
              <a:r>
                <a:rPr lang="ja-JP" altLang="en-US" sz="1100" b="0" i="0" u="none" strike="noStrike" baseline="0">
                  <a:solidFill>
                    <a:srgbClr val="000000"/>
                  </a:solidFill>
                  <a:latin typeface="游ゴシック"/>
                  <a:ea typeface="游ゴシック"/>
                </a:rPr>
                <a:t>勤務時間帯（シフト記号）追加</a:t>
              </a:r>
            </a:p>
            <a:p>
              <a:pPr algn="ctr" rtl="0">
                <a:defRPr sz="1000"/>
              </a:pPr>
              <a:r>
                <a:rPr lang="ja-JP" altLang="en-US" sz="1100" b="0" i="0" u="none" strike="noStrike" baseline="0">
                  <a:solidFill>
                    <a:srgbClr val="000000"/>
                  </a:solidFill>
                  <a:latin typeface="游ゴシック"/>
                  <a:ea typeface="游ゴシック"/>
                </a:rPr>
                <a:t>（４０行目に追加されます）</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25</xdr:col>
          <xdr:colOff>247650</xdr:colOff>
          <xdr:row>8</xdr:row>
          <xdr:rowOff>0</xdr:rowOff>
        </xdr:from>
        <xdr:to>
          <xdr:col>29</xdr:col>
          <xdr:colOff>171450</xdr:colOff>
          <xdr:row>11</xdr:row>
          <xdr:rowOff>104775</xdr:rowOff>
        </xdr:to>
        <xdr:sp macro="" textlink="">
          <xdr:nvSpPr>
            <xdr:cNvPr id="12290" name="Button 2" hidden="1">
              <a:extLst>
                <a:ext uri="{63B3BB69-23CF-44E3-9099-C40C66FF867C}">
                  <a14:compatExt spid="_x0000_s12290"/>
                </a:ext>
              </a:extLst>
            </xdr:cNvPr>
            <xdr:cNvSpPr/>
          </xdr:nvSpPr>
          <xdr:spPr bwMode="auto">
            <a:xfrm>
              <a:off x="0" y="0"/>
              <a:ext cx="0" cy="0"/>
            </a:xfrm>
            <a:prstGeom prst="rect">
              <a:avLst/>
            </a:prstGeom>
            <a:noFill/>
            <a:ln w="9525">
              <a:miter lim="800000"/>
              <a:headEnd/>
              <a:tailEnd/>
            </a:ln>
          </xdr:spPr>
          <xdr:txBody>
            <a:bodyPr vertOverflow="clip" wrap="square" lIns="27432" tIns="41148" rIns="27432" bIns="41148" anchor="ctr" upright="1"/>
            <a:lstStyle/>
            <a:p>
              <a:pPr algn="ctr" rtl="0">
                <a:defRPr sz="1000"/>
              </a:pPr>
              <a:r>
                <a:rPr lang="ja-JP" altLang="en-US" sz="1100" b="0" i="0" u="none" strike="noStrike" baseline="0">
                  <a:solidFill>
                    <a:srgbClr val="000000"/>
                  </a:solidFill>
                  <a:latin typeface="游ゴシック"/>
                  <a:ea typeface="游ゴシック"/>
                </a:rPr>
                <a:t>勤務時間帯（シフト記号）削除</a:t>
              </a:r>
            </a:p>
            <a:p>
              <a:pPr algn="ctr" rtl="0">
                <a:defRPr sz="1000"/>
              </a:pPr>
              <a:r>
                <a:rPr lang="ja-JP" altLang="en-US" sz="1100" b="0" i="0" u="none" strike="noStrike" baseline="0">
                  <a:solidFill>
                    <a:srgbClr val="000000"/>
                  </a:solidFill>
                  <a:latin typeface="游ゴシック"/>
                  <a:ea typeface="游ゴシック"/>
                </a:rPr>
                <a:t>（４０行目が削除されます）</a:t>
              </a:r>
            </a:p>
            <a:p>
              <a:pPr algn="ctr" rtl="0">
                <a:defRPr sz="1000"/>
              </a:pPr>
              <a:r>
                <a:rPr lang="ja-JP" altLang="en-US" sz="900" b="0" i="0" u="none" strike="noStrike" baseline="0">
                  <a:solidFill>
                    <a:srgbClr val="000000"/>
                  </a:solidFill>
                  <a:latin typeface="游ゴシック"/>
                  <a:ea typeface="游ゴシック"/>
                </a:rPr>
                <a:t>記号 az の行を消さないようにご注意ください</a:t>
              </a:r>
            </a:p>
          </xdr:txBody>
        </xdr:sp>
        <xdr:clientData fPrintsWithSheet="0"/>
      </xdr:twoCellAnchor>
    </mc:Choice>
    <mc:Fallback/>
  </mc:AlternateContent>
  <xdr:twoCellAnchor>
    <xdr:from>
      <xdr:col>25</xdr:col>
      <xdr:colOff>228600</xdr:colOff>
      <xdr:row>21</xdr:row>
      <xdr:rowOff>57150</xdr:rowOff>
    </xdr:from>
    <xdr:to>
      <xdr:col>25</xdr:col>
      <xdr:colOff>485775</xdr:colOff>
      <xdr:row>36</xdr:row>
      <xdr:rowOff>171450</xdr:rowOff>
    </xdr:to>
    <xdr:sp macro="" textlink="">
      <xdr:nvSpPr>
        <xdr:cNvPr id="4" name="右中かっこ 3"/>
        <xdr:cNvSpPr/>
      </xdr:nvSpPr>
      <xdr:spPr>
        <a:xfrm>
          <a:off x="18364200" y="5057775"/>
          <a:ext cx="257175" cy="3686175"/>
        </a:xfrm>
        <a:prstGeom prst="rightBrace">
          <a:avLst/>
        </a:prstGeom>
        <a:no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66675</xdr:colOff>
      <xdr:row>26</xdr:row>
      <xdr:rowOff>95250</xdr:rowOff>
    </xdr:from>
    <xdr:to>
      <xdr:col>32</xdr:col>
      <xdr:colOff>628650</xdr:colOff>
      <xdr:row>31</xdr:row>
      <xdr:rowOff>209550</xdr:rowOff>
    </xdr:to>
    <xdr:sp macro="" textlink="">
      <xdr:nvSpPr>
        <xdr:cNvPr id="5" name="正方形/長方形 4"/>
        <xdr:cNvSpPr/>
      </xdr:nvSpPr>
      <xdr:spPr>
        <a:xfrm>
          <a:off x="18888075" y="6286500"/>
          <a:ext cx="4676775" cy="130492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職種ごとの勤務時間を「○：○○～○：○○」と表記することが困難な場合は、勤務時間数のみを入力してください。</a:t>
          </a:r>
          <a:endParaRPr kumimoji="1" lang="en-US" altLang="ja-JP" sz="1100">
            <a:solidFill>
              <a:sysClr val="windowText" lastClr="000000"/>
            </a:solidFill>
          </a:endParaRPr>
        </a:p>
      </xdr:txBody>
    </xdr:sp>
    <xdr:clientData/>
  </xdr:twoCellAnchor>
  <xdr:twoCellAnchor>
    <xdr:from>
      <xdr:col>25</xdr:col>
      <xdr:colOff>247650</xdr:colOff>
      <xdr:row>12</xdr:row>
      <xdr:rowOff>76200</xdr:rowOff>
    </xdr:from>
    <xdr:to>
      <xdr:col>32</xdr:col>
      <xdr:colOff>361950</xdr:colOff>
      <xdr:row>17</xdr:row>
      <xdr:rowOff>190500</xdr:rowOff>
    </xdr:to>
    <xdr:sp macro="" textlink="">
      <xdr:nvSpPr>
        <xdr:cNvPr id="6" name="正方形/長方形 5"/>
        <xdr:cNvSpPr/>
      </xdr:nvSpPr>
      <xdr:spPr>
        <a:xfrm>
          <a:off x="18383250" y="2933700"/>
          <a:ext cx="4914900" cy="130492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シフト記号が足りない場合は、「勤務時間帯（シフト記号）追加」ボタンを押して、行を追加してください。</a:t>
          </a:r>
          <a:endParaRPr kumimoji="1" lang="en-US" altLang="ja-JP" sz="1100">
            <a:solidFill>
              <a:sysClr val="windowText" lastClr="000000"/>
            </a:solidFill>
          </a:endParaRPr>
        </a:p>
        <a:p>
          <a:pPr algn="l"/>
          <a:r>
            <a:rPr kumimoji="1" lang="ja-JP" altLang="en-US" sz="1100">
              <a:solidFill>
                <a:sysClr val="windowText" lastClr="000000"/>
              </a:solidFill>
            </a:rPr>
            <a:t>（シフト記号は　</a:t>
          </a:r>
          <a:r>
            <a:rPr kumimoji="1" lang="en-US" altLang="ja-JP" sz="1100">
              <a:solidFill>
                <a:sysClr val="windowText" lastClr="000000"/>
              </a:solidFill>
            </a:rPr>
            <a:t>aa,ab,ac</a:t>
          </a:r>
          <a:r>
            <a:rPr kumimoji="1" lang="ja-JP" altLang="en-US" sz="1100" baseline="0">
              <a:solidFill>
                <a:sysClr val="windowText" lastClr="000000"/>
              </a:solidFill>
            </a:rPr>
            <a:t> ・・・など、適宜アレンジしてください。）</a:t>
          </a:r>
          <a:endParaRPr kumimoji="1" lang="en-US" altLang="ja-JP" sz="1100">
            <a:solidFill>
              <a:sysClr val="windowText" lastClr="000000"/>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4</xdr:col>
      <xdr:colOff>581025</xdr:colOff>
      <xdr:row>3</xdr:row>
      <xdr:rowOff>66675</xdr:rowOff>
    </xdr:from>
    <xdr:to>
      <xdr:col>4</xdr:col>
      <xdr:colOff>657225</xdr:colOff>
      <xdr:row>4</xdr:row>
      <xdr:rowOff>228600</xdr:rowOff>
    </xdr:to>
    <xdr:sp macro="" textlink="">
      <xdr:nvSpPr>
        <xdr:cNvPr id="2" name="右中かっこ 1"/>
        <xdr:cNvSpPr/>
      </xdr:nvSpPr>
      <xdr:spPr>
        <a:xfrm>
          <a:off x="5153025"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5" Type="http://schemas.openxmlformats.org/officeDocument/2006/relationships/ctrlProp" Target="../ctrlProps/ctrlProp8.xml"/><Relationship Id="rId4" Type="http://schemas.openxmlformats.org/officeDocument/2006/relationships/ctrlProp" Target="../ctrlProps/ctrlProp7.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pageSetUpPr fitToPage="1"/>
  </sheetPr>
  <dimension ref="A1:BL132"/>
  <sheetViews>
    <sheetView showGridLines="0" view="pageBreakPreview" zoomScale="55" zoomScaleNormal="55" zoomScaleSheetLayoutView="55" workbookViewId="0">
      <selection activeCell="V6" sqref="V6"/>
    </sheetView>
  </sheetViews>
  <sheetFormatPr defaultColWidth="4.5" defaultRowHeight="14.25" x14ac:dyDescent="0.4"/>
  <cols>
    <col min="1" max="1" width="0.875" style="1" customWidth="1"/>
    <col min="2" max="5" width="5.75" style="1" customWidth="1"/>
    <col min="6" max="6" width="5.75" style="1" hidden="1" customWidth="1"/>
    <col min="7" max="59" width="5.75" style="1" customWidth="1"/>
    <col min="60" max="60" width="1.125" style="1" customWidth="1"/>
    <col min="61" max="16384" width="4.5" style="1"/>
  </cols>
  <sheetData>
    <row r="1" spans="2:64" s="4" customFormat="1" ht="20.25" customHeight="1" x14ac:dyDescent="0.4">
      <c r="B1" s="27"/>
      <c r="C1" s="28" t="s">
        <v>244</v>
      </c>
      <c r="D1" s="28"/>
      <c r="E1" s="28"/>
      <c r="F1" s="28"/>
      <c r="G1" s="28"/>
      <c r="H1" s="27"/>
      <c r="I1" s="27"/>
      <c r="J1" s="29" t="s">
        <v>0</v>
      </c>
      <c r="K1" s="27"/>
      <c r="L1" s="27"/>
      <c r="M1" s="28"/>
      <c r="N1" s="28"/>
      <c r="O1" s="28"/>
      <c r="P1" s="28"/>
      <c r="Q1" s="28"/>
      <c r="R1" s="28"/>
      <c r="S1" s="28"/>
      <c r="T1" s="28"/>
      <c r="U1" s="27"/>
      <c r="V1" s="27"/>
      <c r="W1" s="27"/>
      <c r="X1" s="27"/>
      <c r="Y1" s="27"/>
      <c r="Z1" s="27"/>
      <c r="AA1" s="27"/>
      <c r="AB1" s="27"/>
      <c r="AC1" s="27"/>
      <c r="AD1" s="27"/>
      <c r="AE1" s="27"/>
      <c r="AF1" s="27"/>
      <c r="AG1" s="27"/>
      <c r="AH1" s="27"/>
      <c r="AI1" s="27"/>
      <c r="AJ1" s="27"/>
      <c r="AK1" s="27"/>
      <c r="AL1" s="27"/>
      <c r="AM1" s="27"/>
      <c r="AN1" s="27"/>
      <c r="AO1" s="27"/>
      <c r="AP1" s="30" t="s">
        <v>31</v>
      </c>
      <c r="AQ1" s="265" t="s">
        <v>174</v>
      </c>
      <c r="AR1" s="266"/>
      <c r="AS1" s="266"/>
      <c r="AT1" s="266"/>
      <c r="AU1" s="266"/>
      <c r="AV1" s="266"/>
      <c r="AW1" s="266"/>
      <c r="AX1" s="266"/>
      <c r="AY1" s="266"/>
      <c r="AZ1" s="266"/>
      <c r="BA1" s="266"/>
      <c r="BB1" s="266"/>
      <c r="BC1" s="266"/>
      <c r="BD1" s="266"/>
      <c r="BE1" s="266"/>
      <c r="BF1" s="266"/>
      <c r="BG1" s="30" t="s">
        <v>2</v>
      </c>
    </row>
    <row r="2" spans="2:64" s="5" customFormat="1" ht="20.25" customHeight="1" x14ac:dyDescent="0.4">
      <c r="B2" s="31"/>
      <c r="C2" s="31"/>
      <c r="D2" s="31"/>
      <c r="E2" s="31"/>
      <c r="F2" s="31"/>
      <c r="G2" s="29"/>
      <c r="H2" s="31"/>
      <c r="I2" s="31"/>
      <c r="J2" s="29"/>
      <c r="K2" s="29"/>
      <c r="L2" s="31"/>
      <c r="M2" s="30"/>
      <c r="N2" s="30"/>
      <c r="O2" s="30"/>
      <c r="P2" s="30"/>
      <c r="Q2" s="30"/>
      <c r="R2" s="30"/>
      <c r="S2" s="30"/>
      <c r="T2" s="30"/>
      <c r="U2" s="31"/>
      <c r="V2" s="31"/>
      <c r="W2" s="31"/>
      <c r="X2" s="31"/>
      <c r="Y2" s="32" t="s">
        <v>28</v>
      </c>
      <c r="Z2" s="267">
        <v>2</v>
      </c>
      <c r="AA2" s="267"/>
      <c r="AB2" s="32" t="s">
        <v>29</v>
      </c>
      <c r="AC2" s="268">
        <f>IF(Z2=0,"",YEAR(DATE(2018+Z2,1,1)))</f>
        <v>2020</v>
      </c>
      <c r="AD2" s="268"/>
      <c r="AE2" s="33" t="s">
        <v>30</v>
      </c>
      <c r="AF2" s="33" t="s">
        <v>1</v>
      </c>
      <c r="AG2" s="267">
        <v>4</v>
      </c>
      <c r="AH2" s="267"/>
      <c r="AI2" s="33" t="s">
        <v>25</v>
      </c>
      <c r="AJ2" s="31"/>
      <c r="AK2" s="31"/>
      <c r="AL2" s="31"/>
      <c r="AM2" s="31"/>
      <c r="AN2" s="31"/>
      <c r="AO2" s="31"/>
      <c r="AP2" s="30" t="s">
        <v>32</v>
      </c>
      <c r="AQ2" s="269" t="s">
        <v>33</v>
      </c>
      <c r="AR2" s="269"/>
      <c r="AS2" s="269"/>
      <c r="AT2" s="269"/>
      <c r="AU2" s="269"/>
      <c r="AV2" s="269"/>
      <c r="AW2" s="269"/>
      <c r="AX2" s="269"/>
      <c r="AY2" s="269"/>
      <c r="AZ2" s="269"/>
      <c r="BA2" s="269"/>
      <c r="BB2" s="269"/>
      <c r="BC2" s="269"/>
      <c r="BD2" s="269"/>
      <c r="BE2" s="269"/>
      <c r="BF2" s="269"/>
      <c r="BG2" s="30" t="s">
        <v>2</v>
      </c>
      <c r="BH2" s="6"/>
      <c r="BI2" s="6"/>
      <c r="BJ2" s="6"/>
    </row>
    <row r="3" spans="2:64" s="5" customFormat="1" ht="20.25" customHeight="1" x14ac:dyDescent="0.4">
      <c r="B3" s="31"/>
      <c r="C3" s="31"/>
      <c r="D3" s="31"/>
      <c r="E3" s="31"/>
      <c r="F3" s="31"/>
      <c r="G3" s="29"/>
      <c r="H3" s="31"/>
      <c r="I3" s="31"/>
      <c r="J3" s="29"/>
      <c r="K3" s="31"/>
      <c r="L3" s="30"/>
      <c r="M3" s="30"/>
      <c r="N3" s="30"/>
      <c r="O3" s="30"/>
      <c r="P3" s="30"/>
      <c r="Q3" s="30"/>
      <c r="R3" s="30"/>
      <c r="S3" s="31"/>
      <c r="T3" s="31"/>
      <c r="U3" s="31"/>
      <c r="V3" s="31"/>
      <c r="W3" s="31"/>
      <c r="X3" s="31"/>
      <c r="Y3" s="31"/>
      <c r="Z3" s="34"/>
      <c r="AA3" s="34"/>
      <c r="AB3" s="35"/>
      <c r="AC3" s="36"/>
      <c r="AD3" s="35"/>
      <c r="AE3" s="31"/>
      <c r="AF3" s="31"/>
      <c r="AG3" s="31"/>
      <c r="AH3" s="31"/>
      <c r="AI3" s="31"/>
      <c r="AJ3" s="31"/>
      <c r="AK3" s="31"/>
      <c r="AL3" s="31"/>
      <c r="AM3" s="31"/>
      <c r="AN3" s="31"/>
      <c r="AO3" s="31"/>
      <c r="AP3" s="31"/>
      <c r="AQ3" s="31"/>
      <c r="AR3" s="31"/>
      <c r="AS3" s="31"/>
      <c r="AT3" s="31"/>
      <c r="AU3" s="31"/>
      <c r="AV3" s="31"/>
      <c r="AW3" s="31"/>
      <c r="AX3" s="31"/>
      <c r="AY3" s="31"/>
      <c r="AZ3" s="31"/>
      <c r="BA3" s="37" t="s">
        <v>21</v>
      </c>
      <c r="BB3" s="270" t="s">
        <v>159</v>
      </c>
      <c r="BC3" s="271"/>
      <c r="BD3" s="271"/>
      <c r="BE3" s="272"/>
      <c r="BF3" s="30"/>
      <c r="BG3" s="31"/>
    </row>
    <row r="4" spans="2:64" s="5" customFormat="1" ht="9" customHeight="1" x14ac:dyDescent="0.4">
      <c r="B4" s="31"/>
      <c r="C4" s="31"/>
      <c r="D4" s="31"/>
      <c r="E4" s="31"/>
      <c r="F4" s="31"/>
      <c r="G4" s="29"/>
      <c r="H4" s="31"/>
      <c r="I4" s="31"/>
      <c r="J4" s="29"/>
      <c r="K4" s="31"/>
      <c r="L4" s="30"/>
      <c r="M4" s="30"/>
      <c r="N4" s="30"/>
      <c r="O4" s="30"/>
      <c r="P4" s="30"/>
      <c r="Q4" s="30"/>
      <c r="R4" s="30"/>
      <c r="S4" s="31"/>
      <c r="T4" s="31"/>
      <c r="U4" s="31"/>
      <c r="V4" s="31"/>
      <c r="W4" s="31"/>
      <c r="X4" s="31"/>
      <c r="Y4" s="31"/>
      <c r="Z4" s="38"/>
      <c r="AA4" s="38"/>
      <c r="AB4" s="31"/>
      <c r="AC4" s="31"/>
      <c r="AD4" s="31"/>
      <c r="AE4" s="31"/>
      <c r="AF4" s="31"/>
      <c r="AG4" s="27"/>
      <c r="AH4" s="27"/>
      <c r="AI4" s="27"/>
      <c r="AJ4" s="27"/>
      <c r="AK4" s="27"/>
      <c r="AL4" s="27"/>
      <c r="AM4" s="27"/>
      <c r="AN4" s="27"/>
      <c r="AO4" s="27"/>
      <c r="AP4" s="27"/>
      <c r="AQ4" s="27"/>
      <c r="AR4" s="27"/>
      <c r="AS4" s="27"/>
      <c r="AT4" s="27"/>
      <c r="AU4" s="27"/>
      <c r="AV4" s="27"/>
      <c r="AW4" s="27"/>
      <c r="AX4" s="27"/>
      <c r="AY4" s="27"/>
      <c r="AZ4" s="27"/>
      <c r="BA4" s="27"/>
      <c r="BB4" s="27"/>
      <c r="BC4" s="27"/>
      <c r="BD4" s="27"/>
      <c r="BE4" s="39"/>
      <c r="BF4" s="39"/>
      <c r="BG4" s="31"/>
    </row>
    <row r="5" spans="2:64" s="5" customFormat="1" ht="21" customHeight="1" x14ac:dyDescent="0.4">
      <c r="B5" s="40"/>
      <c r="C5" s="41"/>
      <c r="D5" s="41"/>
      <c r="E5" s="41"/>
      <c r="F5" s="41"/>
      <c r="G5" s="41"/>
      <c r="H5" s="42"/>
      <c r="I5" s="42"/>
      <c r="J5" s="42"/>
      <c r="K5" s="43"/>
      <c r="L5" s="42"/>
      <c r="M5" s="42"/>
      <c r="N5" s="42"/>
      <c r="O5" s="44"/>
      <c r="P5" s="44"/>
      <c r="Q5" s="44"/>
      <c r="R5" s="44"/>
      <c r="S5" s="44"/>
      <c r="T5" s="44"/>
      <c r="U5" s="44"/>
      <c r="V5" s="44"/>
      <c r="W5" s="44"/>
      <c r="X5" s="44"/>
      <c r="Y5" s="44"/>
      <c r="Z5" s="44"/>
      <c r="AA5" s="44"/>
      <c r="AB5" s="44"/>
      <c r="AC5" s="44"/>
      <c r="AD5" s="44"/>
      <c r="AE5" s="44"/>
      <c r="AF5" s="44"/>
      <c r="AG5" s="45"/>
      <c r="AH5" s="45" t="s">
        <v>209</v>
      </c>
      <c r="AI5" s="45"/>
      <c r="AJ5" s="45"/>
      <c r="AK5" s="45"/>
      <c r="AL5" s="45"/>
      <c r="AM5" s="27"/>
      <c r="AN5" s="27"/>
      <c r="AO5" s="27"/>
      <c r="AP5" s="27"/>
      <c r="AQ5" s="27"/>
      <c r="AR5" s="27"/>
      <c r="AS5" s="31"/>
      <c r="AT5" s="250">
        <v>8</v>
      </c>
      <c r="AU5" s="251"/>
      <c r="AV5" s="46" t="s">
        <v>22</v>
      </c>
      <c r="AW5" s="27"/>
      <c r="AX5" s="250">
        <v>40</v>
      </c>
      <c r="AY5" s="251"/>
      <c r="AZ5" s="46" t="s">
        <v>23</v>
      </c>
      <c r="BA5" s="27"/>
      <c r="BB5" s="250">
        <v>160</v>
      </c>
      <c r="BC5" s="251"/>
      <c r="BD5" s="46" t="s">
        <v>24</v>
      </c>
      <c r="BE5" s="27"/>
      <c r="BF5" s="39"/>
      <c r="BG5" s="31"/>
    </row>
    <row r="6" spans="2:64" s="5" customFormat="1" ht="21" customHeight="1" x14ac:dyDescent="0.4">
      <c r="B6" s="42"/>
      <c r="C6" s="42"/>
      <c r="D6" s="42"/>
      <c r="E6" s="42"/>
      <c r="F6" s="42"/>
      <c r="G6" s="42"/>
      <c r="H6" s="42"/>
      <c r="I6" s="42"/>
      <c r="J6" s="42"/>
      <c r="K6" s="42"/>
      <c r="L6" s="42"/>
      <c r="M6" s="42"/>
      <c r="N6" s="42"/>
      <c r="O6" s="44"/>
      <c r="P6" s="44"/>
      <c r="Q6" s="44"/>
      <c r="R6" s="44"/>
      <c r="S6" s="44"/>
      <c r="T6" s="44"/>
      <c r="U6" s="44"/>
      <c r="V6" s="44"/>
      <c r="W6" s="44"/>
      <c r="X6" s="44"/>
      <c r="Y6" s="44"/>
      <c r="Z6" s="44"/>
      <c r="AA6" s="44"/>
      <c r="AB6" s="44"/>
      <c r="AC6" s="44"/>
      <c r="AD6" s="44"/>
      <c r="AE6" s="44"/>
      <c r="AF6" s="44"/>
      <c r="AG6" s="45"/>
      <c r="AH6" s="45"/>
      <c r="AI6" s="45"/>
      <c r="AJ6" s="45"/>
      <c r="AK6" s="45"/>
      <c r="AL6" s="45"/>
      <c r="AM6" s="45"/>
      <c r="AN6" s="45"/>
      <c r="AO6" s="45"/>
      <c r="AP6" s="45"/>
      <c r="AQ6" s="45"/>
      <c r="AR6" s="45"/>
      <c r="AS6" s="45"/>
      <c r="AT6" s="45"/>
      <c r="AU6" s="45"/>
      <c r="AV6" s="45"/>
      <c r="AW6" s="45"/>
      <c r="AX6" s="45"/>
      <c r="AY6" s="45"/>
      <c r="AZ6" s="45"/>
      <c r="BA6" s="45"/>
      <c r="BB6" s="45"/>
      <c r="BC6" s="45"/>
      <c r="BD6" s="45"/>
      <c r="BE6" s="47"/>
      <c r="BF6" s="47"/>
      <c r="BG6" s="44"/>
    </row>
    <row r="7" spans="2:64" s="5" customFormat="1" ht="21" customHeight="1" x14ac:dyDescent="0.4">
      <c r="B7" s="42"/>
      <c r="C7" s="42"/>
      <c r="D7" s="42"/>
      <c r="E7" s="42"/>
      <c r="F7" s="42"/>
      <c r="G7" s="42"/>
      <c r="H7" s="42"/>
      <c r="I7" s="42"/>
      <c r="J7" s="42"/>
      <c r="K7" s="42"/>
      <c r="L7" s="42"/>
      <c r="M7" s="42"/>
      <c r="N7" s="42"/>
      <c r="O7" s="44"/>
      <c r="P7" s="44"/>
      <c r="Q7" s="44"/>
      <c r="R7" s="44"/>
      <c r="S7" s="44"/>
      <c r="T7" s="44"/>
      <c r="U7" s="44"/>
      <c r="V7" s="44"/>
      <c r="W7" s="44"/>
      <c r="X7" s="44"/>
      <c r="Y7" s="44"/>
      <c r="Z7" s="44"/>
      <c r="AA7" s="44"/>
      <c r="AB7" s="44"/>
      <c r="AC7" s="44"/>
      <c r="AD7" s="44"/>
      <c r="AE7" s="44"/>
      <c r="AF7" s="44"/>
      <c r="AG7" s="48"/>
      <c r="AH7" s="48"/>
      <c r="AI7" s="48"/>
      <c r="AJ7" s="41"/>
      <c r="AK7" s="49"/>
      <c r="AL7" s="50"/>
      <c r="AM7" s="50"/>
      <c r="AN7" s="40"/>
      <c r="AO7" s="51"/>
      <c r="AP7" s="51"/>
      <c r="AQ7" s="51"/>
      <c r="AR7" s="52"/>
      <c r="AS7" s="52"/>
      <c r="AT7" s="45"/>
      <c r="AU7" s="51"/>
      <c r="AV7" s="51"/>
      <c r="AW7" s="43"/>
      <c r="AX7" s="45"/>
      <c r="AY7" s="45" t="s">
        <v>27</v>
      </c>
      <c r="AZ7" s="45"/>
      <c r="BA7" s="45"/>
      <c r="BB7" s="263">
        <f>DAY(EOMONTH(DATE(AC2,AG2,1),0))</f>
        <v>30</v>
      </c>
      <c r="BC7" s="264"/>
      <c r="BD7" s="45" t="s">
        <v>26</v>
      </c>
      <c r="BE7" s="45"/>
      <c r="BF7" s="45"/>
      <c r="BG7" s="44"/>
      <c r="BJ7" s="6"/>
      <c r="BK7" s="6"/>
      <c r="BL7" s="6"/>
    </row>
    <row r="8" spans="2:64" s="5" customFormat="1" ht="21" customHeight="1" x14ac:dyDescent="0.4">
      <c r="B8" s="51"/>
      <c r="C8" s="51"/>
      <c r="D8" s="51"/>
      <c r="E8" s="51"/>
      <c r="F8" s="51"/>
      <c r="G8" s="51"/>
      <c r="H8" s="51"/>
      <c r="I8" s="51"/>
      <c r="J8" s="51"/>
      <c r="K8" s="51"/>
      <c r="L8" s="51"/>
      <c r="M8" s="51"/>
      <c r="N8" s="51"/>
      <c r="O8" s="44"/>
      <c r="P8" s="44"/>
      <c r="Q8" s="44"/>
      <c r="R8" s="44"/>
      <c r="S8" s="44"/>
      <c r="T8" s="44"/>
      <c r="U8" s="44"/>
      <c r="V8" s="44"/>
      <c r="W8" s="44"/>
      <c r="X8" s="44"/>
      <c r="Y8" s="44"/>
      <c r="Z8" s="44"/>
      <c r="AA8" s="44"/>
      <c r="AB8" s="44"/>
      <c r="AC8" s="44"/>
      <c r="AD8" s="44"/>
      <c r="AE8" s="44"/>
      <c r="AF8" s="44"/>
      <c r="AG8" s="53"/>
      <c r="AH8" s="41"/>
      <c r="AI8" s="54"/>
      <c r="AJ8" s="48"/>
      <c r="AK8" s="41"/>
      <c r="AL8" s="41"/>
      <c r="AM8" s="41"/>
      <c r="AN8" s="41"/>
      <c r="AO8" s="54"/>
      <c r="AP8" s="45"/>
      <c r="AQ8" s="55"/>
      <c r="AR8" s="55"/>
      <c r="AS8" s="55"/>
      <c r="AT8" s="45"/>
      <c r="AU8" s="45"/>
      <c r="AV8" s="45"/>
      <c r="AW8" s="45"/>
      <c r="AX8" s="45"/>
      <c r="AY8" s="45"/>
      <c r="AZ8" s="45"/>
      <c r="BA8" s="45"/>
      <c r="BB8" s="45"/>
      <c r="BC8" s="45"/>
      <c r="BD8" s="45"/>
      <c r="BE8" s="45"/>
      <c r="BF8" s="45"/>
      <c r="BG8" s="44"/>
      <c r="BJ8" s="6"/>
      <c r="BK8" s="6"/>
      <c r="BL8" s="6"/>
    </row>
    <row r="9" spans="2:64" s="5" customFormat="1" ht="21" customHeight="1" x14ac:dyDescent="0.4">
      <c r="B9" s="56"/>
      <c r="C9" s="43"/>
      <c r="D9" s="43"/>
      <c r="E9" s="43"/>
      <c r="F9" s="43"/>
      <c r="G9" s="43"/>
      <c r="H9" s="43"/>
      <c r="I9" s="43"/>
      <c r="J9" s="43"/>
      <c r="K9" s="43"/>
      <c r="L9" s="42"/>
      <c r="M9" s="42"/>
      <c r="N9" s="42"/>
      <c r="O9" s="43"/>
      <c r="P9" s="42"/>
      <c r="Q9" s="42"/>
      <c r="R9" s="42"/>
      <c r="S9" s="49"/>
      <c r="T9" s="273"/>
      <c r="U9" s="273"/>
      <c r="V9" s="40"/>
      <c r="W9" s="57"/>
      <c r="X9" s="44"/>
      <c r="Y9" s="44"/>
      <c r="Z9" s="53"/>
      <c r="AA9" s="50"/>
      <c r="AB9" s="40"/>
      <c r="AC9" s="53"/>
      <c r="AD9" s="53"/>
      <c r="AE9" s="53"/>
      <c r="AF9" s="58"/>
      <c r="AG9" s="48"/>
      <c r="AH9" s="48"/>
      <c r="AI9" s="48"/>
      <c r="AJ9" s="41"/>
      <c r="AK9" s="49"/>
      <c r="AL9" s="50"/>
      <c r="AM9" s="45"/>
      <c r="AN9" s="54" t="s">
        <v>210</v>
      </c>
      <c r="AO9" s="54"/>
      <c r="AP9" s="54"/>
      <c r="AQ9" s="54"/>
      <c r="AR9" s="54"/>
      <c r="AS9" s="54"/>
      <c r="AT9" s="53"/>
      <c r="AU9" s="53"/>
      <c r="AV9" s="44"/>
      <c r="AW9" s="44"/>
      <c r="AX9" s="45" t="s">
        <v>211</v>
      </c>
      <c r="AY9" s="54"/>
      <c r="AZ9" s="53"/>
      <c r="BA9" s="53"/>
      <c r="BB9" s="54"/>
      <c r="BC9" s="54"/>
      <c r="BD9" s="54"/>
      <c r="BE9" s="44"/>
      <c r="BF9" s="45"/>
      <c r="BG9" s="44"/>
      <c r="BJ9" s="6"/>
      <c r="BK9" s="6"/>
      <c r="BL9" s="6"/>
    </row>
    <row r="10" spans="2:64" s="5" customFormat="1" ht="21" customHeight="1" x14ac:dyDescent="0.4">
      <c r="B10" s="40" t="s">
        <v>123</v>
      </c>
      <c r="C10" s="54"/>
      <c r="D10" s="54"/>
      <c r="E10" s="54"/>
      <c r="F10" s="54"/>
      <c r="G10" s="54"/>
      <c r="H10" s="54"/>
      <c r="I10" s="54"/>
      <c r="J10" s="54"/>
      <c r="K10" s="53"/>
      <c r="L10" s="48"/>
      <c r="M10" s="41"/>
      <c r="N10" s="41"/>
      <c r="O10" s="53"/>
      <c r="P10" s="41"/>
      <c r="Q10" s="54"/>
      <c r="R10" s="41"/>
      <c r="S10" s="41"/>
      <c r="T10" s="41"/>
      <c r="U10" s="41"/>
      <c r="V10" s="44"/>
      <c r="W10" s="44"/>
      <c r="X10" s="44"/>
      <c r="Y10" s="44"/>
      <c r="Z10" s="54"/>
      <c r="AA10" s="41"/>
      <c r="AB10" s="41"/>
      <c r="AC10" s="54"/>
      <c r="AD10" s="54"/>
      <c r="AE10" s="54"/>
      <c r="AF10" s="58"/>
      <c r="AG10" s="53"/>
      <c r="AH10" s="48"/>
      <c r="AI10" s="41"/>
      <c r="AJ10" s="48"/>
      <c r="AK10" s="41"/>
      <c r="AL10" s="41"/>
      <c r="AM10" s="41"/>
      <c r="AN10" s="53"/>
      <c r="AO10" s="40" t="s">
        <v>114</v>
      </c>
      <c r="AP10" s="53"/>
      <c r="AQ10" s="53"/>
      <c r="AR10" s="54"/>
      <c r="AS10" s="54"/>
      <c r="AT10" s="246">
        <v>24</v>
      </c>
      <c r="AU10" s="246"/>
      <c r="AV10" s="45" t="s">
        <v>117</v>
      </c>
      <c r="AW10" s="44"/>
      <c r="AX10" s="44"/>
      <c r="AY10" s="54" t="s">
        <v>118</v>
      </c>
      <c r="AZ10" s="53"/>
      <c r="BA10" s="53"/>
      <c r="BB10" s="54"/>
      <c r="BC10" s="246">
        <v>10</v>
      </c>
      <c r="BD10" s="246"/>
      <c r="BE10" s="45" t="s">
        <v>117</v>
      </c>
      <c r="BF10" s="45"/>
      <c r="BG10" s="44"/>
      <c r="BJ10" s="6"/>
      <c r="BK10" s="6"/>
      <c r="BL10" s="6"/>
    </row>
    <row r="11" spans="2:64" s="5" customFormat="1" ht="21" customHeight="1" x14ac:dyDescent="0.15">
      <c r="B11" s="40" t="s">
        <v>121</v>
      </c>
      <c r="C11" s="41"/>
      <c r="D11" s="41"/>
      <c r="E11" s="41"/>
      <c r="F11" s="41"/>
      <c r="G11" s="41"/>
      <c r="H11" s="41"/>
      <c r="I11" s="41"/>
      <c r="J11" s="247">
        <v>0.29166666666666669</v>
      </c>
      <c r="K11" s="248"/>
      <c r="L11" s="249"/>
      <c r="M11" s="43" t="s">
        <v>17</v>
      </c>
      <c r="N11" s="247">
        <v>0.83333333333333337</v>
      </c>
      <c r="O11" s="248"/>
      <c r="P11" s="249"/>
      <c r="Q11" s="59"/>
      <c r="R11" s="59"/>
      <c r="S11" s="59"/>
      <c r="T11" s="59"/>
      <c r="U11" s="59"/>
      <c r="V11" s="59"/>
      <c r="W11" s="44"/>
      <c r="X11" s="44"/>
      <c r="Y11" s="44"/>
      <c r="Z11" s="43"/>
      <c r="AA11" s="59"/>
      <c r="AB11" s="59"/>
      <c r="AC11" s="43"/>
      <c r="AD11" s="53"/>
      <c r="AE11" s="53"/>
      <c r="AF11" s="60"/>
      <c r="AG11" s="40"/>
      <c r="AH11" s="48"/>
      <c r="AI11" s="41"/>
      <c r="AJ11" s="48"/>
      <c r="AK11" s="41"/>
      <c r="AL11" s="41"/>
      <c r="AM11" s="41"/>
      <c r="AN11" s="43"/>
      <c r="AO11" s="42" t="s">
        <v>115</v>
      </c>
      <c r="AP11" s="42"/>
      <c r="AQ11" s="42"/>
      <c r="AR11" s="49"/>
      <c r="AS11" s="50"/>
      <c r="AT11" s="246">
        <v>15</v>
      </c>
      <c r="AU11" s="246"/>
      <c r="AV11" s="45" t="s">
        <v>117</v>
      </c>
      <c r="AW11" s="44"/>
      <c r="AX11" s="44"/>
      <c r="AY11" s="61" t="s">
        <v>119</v>
      </c>
      <c r="AZ11" s="50"/>
      <c r="BA11" s="40"/>
      <c r="BB11" s="53"/>
      <c r="BC11" s="53"/>
      <c r="BD11" s="53"/>
      <c r="BE11" s="60"/>
      <c r="BF11" s="45"/>
      <c r="BG11" s="44"/>
      <c r="BJ11" s="6"/>
      <c r="BK11" s="6"/>
      <c r="BL11" s="6"/>
    </row>
    <row r="12" spans="2:64" s="5" customFormat="1" ht="21" customHeight="1" x14ac:dyDescent="0.4">
      <c r="B12" s="40" t="s">
        <v>122</v>
      </c>
      <c r="C12" s="41"/>
      <c r="D12" s="41"/>
      <c r="E12" s="41"/>
      <c r="F12" s="41"/>
      <c r="G12" s="41"/>
      <c r="H12" s="41"/>
      <c r="I12" s="41"/>
      <c r="J12" s="247">
        <v>0.83333333333333337</v>
      </c>
      <c r="K12" s="248"/>
      <c r="L12" s="249"/>
      <c r="M12" s="43" t="s">
        <v>17</v>
      </c>
      <c r="N12" s="247">
        <v>0.29166666666666669</v>
      </c>
      <c r="O12" s="248"/>
      <c r="P12" s="249"/>
      <c r="Q12" s="59"/>
      <c r="R12" s="59"/>
      <c r="S12" s="59"/>
      <c r="T12" s="59"/>
      <c r="U12" s="59"/>
      <c r="V12" s="59"/>
      <c r="W12" s="44"/>
      <c r="X12" s="44"/>
      <c r="Y12" s="44"/>
      <c r="Z12" s="42"/>
      <c r="AA12" s="62"/>
      <c r="AB12" s="62"/>
      <c r="AC12" s="42"/>
      <c r="AD12" s="48"/>
      <c r="AE12" s="48"/>
      <c r="AF12" s="58"/>
      <c r="AG12" s="45"/>
      <c r="AH12" s="45"/>
      <c r="AI12" s="45"/>
      <c r="AJ12" s="45"/>
      <c r="AK12" s="45"/>
      <c r="AL12" s="45"/>
      <c r="AM12" s="45"/>
      <c r="AN12" s="51"/>
      <c r="AO12" s="56" t="s">
        <v>116</v>
      </c>
      <c r="AP12" s="51"/>
      <c r="AQ12" s="63"/>
      <c r="AR12" s="41"/>
      <c r="AS12" s="41"/>
      <c r="AT12" s="246">
        <v>9</v>
      </c>
      <c r="AU12" s="246"/>
      <c r="AV12" s="45" t="s">
        <v>117</v>
      </c>
      <c r="AW12" s="44"/>
      <c r="AX12" s="44"/>
      <c r="AY12" s="54" t="s">
        <v>120</v>
      </c>
      <c r="AZ12" s="41"/>
      <c r="BA12" s="41"/>
      <c r="BB12" s="54"/>
      <c r="BC12" s="246"/>
      <c r="BD12" s="246"/>
      <c r="BE12" s="45" t="s">
        <v>117</v>
      </c>
      <c r="BF12" s="45"/>
      <c r="BG12" s="44"/>
      <c r="BJ12" s="6"/>
      <c r="BK12" s="6"/>
      <c r="BL12" s="6"/>
    </row>
    <row r="13" spans="2:64" ht="12" customHeight="1" thickBot="1" x14ac:dyDescent="0.45">
      <c r="B13" s="64"/>
      <c r="C13" s="65"/>
      <c r="D13" s="65"/>
      <c r="E13" s="65"/>
      <c r="F13" s="65"/>
      <c r="G13" s="65"/>
      <c r="H13" s="64"/>
      <c r="I13" s="64"/>
      <c r="J13" s="64"/>
      <c r="K13" s="64"/>
      <c r="L13" s="64"/>
      <c r="M13" s="64"/>
      <c r="N13" s="64"/>
      <c r="O13" s="64"/>
      <c r="P13" s="64"/>
      <c r="Q13" s="64"/>
      <c r="R13" s="64"/>
      <c r="S13" s="64"/>
      <c r="T13" s="64"/>
      <c r="U13" s="64"/>
      <c r="V13" s="64"/>
      <c r="W13" s="64"/>
      <c r="X13" s="64"/>
      <c r="Y13" s="64"/>
      <c r="Z13" s="65"/>
      <c r="AA13" s="64"/>
      <c r="AB13" s="64"/>
      <c r="AC13" s="64"/>
      <c r="AD13" s="64"/>
      <c r="AE13" s="64"/>
      <c r="AF13" s="64"/>
      <c r="AG13" s="64"/>
      <c r="AH13" s="64"/>
      <c r="AI13" s="64"/>
      <c r="AJ13" s="64"/>
      <c r="AK13" s="64"/>
      <c r="AL13" s="64"/>
      <c r="AM13" s="66"/>
      <c r="AN13" s="66"/>
      <c r="AO13" s="66"/>
      <c r="AP13" s="66"/>
      <c r="AQ13" s="67"/>
      <c r="AR13" s="66"/>
      <c r="AS13" s="66"/>
      <c r="AT13" s="66"/>
      <c r="AU13" s="66"/>
      <c r="AV13" s="66"/>
      <c r="AW13" s="66"/>
      <c r="AX13" s="66"/>
      <c r="AY13" s="66"/>
      <c r="AZ13" s="66"/>
      <c r="BA13" s="66"/>
      <c r="BB13" s="66"/>
      <c r="BC13" s="66"/>
      <c r="BD13" s="66"/>
      <c r="BE13" s="66"/>
      <c r="BF13" s="66"/>
      <c r="BG13" s="66"/>
      <c r="BH13" s="3"/>
      <c r="BI13" s="3"/>
      <c r="BJ13" s="3"/>
    </row>
    <row r="14" spans="2:64" ht="21.6" customHeight="1" x14ac:dyDescent="0.4">
      <c r="B14" s="368" t="s">
        <v>20</v>
      </c>
      <c r="C14" s="286" t="s">
        <v>212</v>
      </c>
      <c r="D14" s="287"/>
      <c r="E14" s="303"/>
      <c r="F14" s="68"/>
      <c r="G14" s="306" t="s">
        <v>213</v>
      </c>
      <c r="H14" s="309" t="s">
        <v>214</v>
      </c>
      <c r="I14" s="287"/>
      <c r="J14" s="287"/>
      <c r="K14" s="303"/>
      <c r="L14" s="309" t="s">
        <v>215</v>
      </c>
      <c r="M14" s="287"/>
      <c r="N14" s="303"/>
      <c r="O14" s="309" t="s">
        <v>124</v>
      </c>
      <c r="P14" s="287"/>
      <c r="Q14" s="287"/>
      <c r="R14" s="287"/>
      <c r="S14" s="288"/>
      <c r="T14" s="69"/>
      <c r="U14" s="70"/>
      <c r="V14" s="70"/>
      <c r="W14" s="70"/>
      <c r="X14" s="70"/>
      <c r="Y14" s="70"/>
      <c r="Z14" s="70"/>
      <c r="AA14" s="70"/>
      <c r="AB14" s="70"/>
      <c r="AC14" s="70"/>
      <c r="AD14" s="70"/>
      <c r="AE14" s="70"/>
      <c r="AF14" s="70"/>
      <c r="AG14" s="70"/>
      <c r="AH14" s="70" t="s">
        <v>216</v>
      </c>
      <c r="AI14" s="70"/>
      <c r="AJ14" s="70"/>
      <c r="AK14" s="70"/>
      <c r="AL14" s="70"/>
      <c r="AM14" s="70" t="s">
        <v>191</v>
      </c>
      <c r="AN14" s="70"/>
      <c r="AO14" s="71"/>
      <c r="AP14" s="72" t="s">
        <v>2</v>
      </c>
      <c r="AQ14" s="70"/>
      <c r="AR14" s="70"/>
      <c r="AS14" s="70"/>
      <c r="AT14" s="70"/>
      <c r="AU14" s="70"/>
      <c r="AV14" s="70"/>
      <c r="AW14" s="70"/>
      <c r="AX14" s="73"/>
      <c r="AY14" s="312" t="str">
        <f>IF(BB3="計画","(11)1～4週目の勤務時間数合計","(11)1か月の勤務時間数　合計")</f>
        <v>(11)1～4週目の勤務時間数合計</v>
      </c>
      <c r="AZ14" s="313"/>
      <c r="BA14" s="286" t="s">
        <v>245</v>
      </c>
      <c r="BB14" s="288"/>
      <c r="BC14" s="286" t="s">
        <v>222</v>
      </c>
      <c r="BD14" s="287"/>
      <c r="BE14" s="287"/>
      <c r="BF14" s="287"/>
      <c r="BG14" s="288"/>
    </row>
    <row r="15" spans="2:64" ht="20.25" customHeight="1" x14ac:dyDescent="0.4">
      <c r="B15" s="369"/>
      <c r="C15" s="289"/>
      <c r="D15" s="290"/>
      <c r="E15" s="304"/>
      <c r="F15" s="74"/>
      <c r="G15" s="307"/>
      <c r="H15" s="310"/>
      <c r="I15" s="290"/>
      <c r="J15" s="290"/>
      <c r="K15" s="304"/>
      <c r="L15" s="310"/>
      <c r="M15" s="290"/>
      <c r="N15" s="304"/>
      <c r="O15" s="310"/>
      <c r="P15" s="290"/>
      <c r="Q15" s="290"/>
      <c r="R15" s="290"/>
      <c r="S15" s="291"/>
      <c r="T15" s="295" t="s">
        <v>11</v>
      </c>
      <c r="U15" s="295"/>
      <c r="V15" s="295"/>
      <c r="W15" s="295"/>
      <c r="X15" s="295"/>
      <c r="Y15" s="295"/>
      <c r="Z15" s="296"/>
      <c r="AA15" s="297" t="s">
        <v>12</v>
      </c>
      <c r="AB15" s="295"/>
      <c r="AC15" s="295"/>
      <c r="AD15" s="295"/>
      <c r="AE15" s="295"/>
      <c r="AF15" s="295"/>
      <c r="AG15" s="296"/>
      <c r="AH15" s="297" t="s">
        <v>13</v>
      </c>
      <c r="AI15" s="295"/>
      <c r="AJ15" s="295"/>
      <c r="AK15" s="295"/>
      <c r="AL15" s="295"/>
      <c r="AM15" s="295"/>
      <c r="AN15" s="296"/>
      <c r="AO15" s="297" t="s">
        <v>14</v>
      </c>
      <c r="AP15" s="295"/>
      <c r="AQ15" s="295"/>
      <c r="AR15" s="295"/>
      <c r="AS15" s="295"/>
      <c r="AT15" s="295"/>
      <c r="AU15" s="296"/>
      <c r="AV15" s="297" t="s">
        <v>15</v>
      </c>
      <c r="AW15" s="295"/>
      <c r="AX15" s="295"/>
      <c r="AY15" s="314"/>
      <c r="AZ15" s="315"/>
      <c r="BA15" s="289"/>
      <c r="BB15" s="291"/>
      <c r="BC15" s="289"/>
      <c r="BD15" s="290"/>
      <c r="BE15" s="290"/>
      <c r="BF15" s="290"/>
      <c r="BG15" s="291"/>
    </row>
    <row r="16" spans="2:64" ht="20.25" customHeight="1" x14ac:dyDescent="0.4">
      <c r="B16" s="369"/>
      <c r="C16" s="289"/>
      <c r="D16" s="290"/>
      <c r="E16" s="304"/>
      <c r="F16" s="74"/>
      <c r="G16" s="307"/>
      <c r="H16" s="310"/>
      <c r="I16" s="290"/>
      <c r="J16" s="290"/>
      <c r="K16" s="304"/>
      <c r="L16" s="310"/>
      <c r="M16" s="290"/>
      <c r="N16" s="304"/>
      <c r="O16" s="310"/>
      <c r="P16" s="290"/>
      <c r="Q16" s="290"/>
      <c r="R16" s="290"/>
      <c r="S16" s="291"/>
      <c r="T16" s="75">
        <v>1</v>
      </c>
      <c r="U16" s="76">
        <v>2</v>
      </c>
      <c r="V16" s="76">
        <v>3</v>
      </c>
      <c r="W16" s="76">
        <v>4</v>
      </c>
      <c r="X16" s="76">
        <v>5</v>
      </c>
      <c r="Y16" s="76">
        <v>6</v>
      </c>
      <c r="Z16" s="77">
        <v>7</v>
      </c>
      <c r="AA16" s="78">
        <v>8</v>
      </c>
      <c r="AB16" s="76">
        <v>9</v>
      </c>
      <c r="AC16" s="76">
        <v>10</v>
      </c>
      <c r="AD16" s="76">
        <v>11</v>
      </c>
      <c r="AE16" s="76">
        <v>12</v>
      </c>
      <c r="AF16" s="76">
        <v>13</v>
      </c>
      <c r="AG16" s="77">
        <v>14</v>
      </c>
      <c r="AH16" s="75">
        <v>15</v>
      </c>
      <c r="AI16" s="76">
        <v>16</v>
      </c>
      <c r="AJ16" s="76">
        <v>17</v>
      </c>
      <c r="AK16" s="76">
        <v>18</v>
      </c>
      <c r="AL16" s="76">
        <v>19</v>
      </c>
      <c r="AM16" s="76">
        <v>20</v>
      </c>
      <c r="AN16" s="77">
        <v>21</v>
      </c>
      <c r="AO16" s="78">
        <v>22</v>
      </c>
      <c r="AP16" s="76">
        <v>23</v>
      </c>
      <c r="AQ16" s="76">
        <v>24</v>
      </c>
      <c r="AR16" s="76">
        <v>25</v>
      </c>
      <c r="AS16" s="76">
        <v>26</v>
      </c>
      <c r="AT16" s="76">
        <v>27</v>
      </c>
      <c r="AU16" s="77">
        <v>28</v>
      </c>
      <c r="AV16" s="79" t="str">
        <f>IF($BB$3="実績",IF(DAY(DATE($AC$2,$AG$2,29))=29,29,""),"")</f>
        <v/>
      </c>
      <c r="AW16" s="80" t="str">
        <f>IF($BB$3="実績",IF(DAY(DATE($AC$2,$AG$2,30))=30,30,""),"")</f>
        <v/>
      </c>
      <c r="AX16" s="81" t="str">
        <f>IF($BB$3="実績",IF(DAY(DATE($AC$2,$AG$2,31))=31,31,""),"")</f>
        <v/>
      </c>
      <c r="AY16" s="314"/>
      <c r="AZ16" s="315"/>
      <c r="BA16" s="289"/>
      <c r="BB16" s="291"/>
      <c r="BC16" s="289"/>
      <c r="BD16" s="290"/>
      <c r="BE16" s="290"/>
      <c r="BF16" s="290"/>
      <c r="BG16" s="291"/>
    </row>
    <row r="17" spans="2:59" ht="20.25" hidden="1" customHeight="1" x14ac:dyDescent="0.4">
      <c r="B17" s="369"/>
      <c r="C17" s="289"/>
      <c r="D17" s="290"/>
      <c r="E17" s="304"/>
      <c r="F17" s="74"/>
      <c r="G17" s="307"/>
      <c r="H17" s="310"/>
      <c r="I17" s="290"/>
      <c r="J17" s="290"/>
      <c r="K17" s="304"/>
      <c r="L17" s="310"/>
      <c r="M17" s="290"/>
      <c r="N17" s="304"/>
      <c r="O17" s="310"/>
      <c r="P17" s="290"/>
      <c r="Q17" s="290"/>
      <c r="R17" s="290"/>
      <c r="S17" s="291"/>
      <c r="T17" s="75">
        <f>WEEKDAY(DATE($AC$2,$AG$2,1))</f>
        <v>4</v>
      </c>
      <c r="U17" s="76">
        <f>WEEKDAY(DATE($AC$2,$AG$2,2))</f>
        <v>5</v>
      </c>
      <c r="V17" s="76">
        <f>WEEKDAY(DATE($AC$2,$AG$2,3))</f>
        <v>6</v>
      </c>
      <c r="W17" s="76">
        <f>WEEKDAY(DATE($AC$2,$AG$2,4))</f>
        <v>7</v>
      </c>
      <c r="X17" s="76">
        <f>WEEKDAY(DATE($AC$2,$AG$2,5))</f>
        <v>1</v>
      </c>
      <c r="Y17" s="76">
        <f>WEEKDAY(DATE($AC$2,$AG$2,6))</f>
        <v>2</v>
      </c>
      <c r="Z17" s="77">
        <f>WEEKDAY(DATE($AC$2,$AG$2,7))</f>
        <v>3</v>
      </c>
      <c r="AA17" s="78">
        <f>WEEKDAY(DATE($AC$2,$AG$2,8))</f>
        <v>4</v>
      </c>
      <c r="AB17" s="76">
        <f>WEEKDAY(DATE($AC$2,$AG$2,9))</f>
        <v>5</v>
      </c>
      <c r="AC17" s="76">
        <f>WEEKDAY(DATE($AC$2,$AG$2,10))</f>
        <v>6</v>
      </c>
      <c r="AD17" s="76">
        <f>WEEKDAY(DATE($AC$2,$AG$2,11))</f>
        <v>7</v>
      </c>
      <c r="AE17" s="76">
        <f>WEEKDAY(DATE($AC$2,$AG$2,12))</f>
        <v>1</v>
      </c>
      <c r="AF17" s="76">
        <f>WEEKDAY(DATE($AC$2,$AG$2,13))</f>
        <v>2</v>
      </c>
      <c r="AG17" s="77">
        <f>WEEKDAY(DATE($AC$2,$AG$2,14))</f>
        <v>3</v>
      </c>
      <c r="AH17" s="78">
        <f>WEEKDAY(DATE($AC$2,$AG$2,15))</f>
        <v>4</v>
      </c>
      <c r="AI17" s="76">
        <f>WEEKDAY(DATE($AC$2,$AG$2,16))</f>
        <v>5</v>
      </c>
      <c r="AJ17" s="76">
        <f>WEEKDAY(DATE($AC$2,$AG$2,17))</f>
        <v>6</v>
      </c>
      <c r="AK17" s="76">
        <f>WEEKDAY(DATE($AC$2,$AG$2,18))</f>
        <v>7</v>
      </c>
      <c r="AL17" s="76">
        <f>WEEKDAY(DATE($AC$2,$AG$2,19))</f>
        <v>1</v>
      </c>
      <c r="AM17" s="76">
        <f>WEEKDAY(DATE($AC$2,$AG$2,20))</f>
        <v>2</v>
      </c>
      <c r="AN17" s="77">
        <f>WEEKDAY(DATE($AC$2,$AG$2,21))</f>
        <v>3</v>
      </c>
      <c r="AO17" s="78">
        <f>WEEKDAY(DATE($AC$2,$AG$2,22))</f>
        <v>4</v>
      </c>
      <c r="AP17" s="76">
        <f>WEEKDAY(DATE($AC$2,$AG$2,23))</f>
        <v>5</v>
      </c>
      <c r="AQ17" s="76">
        <f>WEEKDAY(DATE($AC$2,$AG$2,24))</f>
        <v>6</v>
      </c>
      <c r="AR17" s="76">
        <f>WEEKDAY(DATE($AC$2,$AG$2,25))</f>
        <v>7</v>
      </c>
      <c r="AS17" s="76">
        <f>WEEKDAY(DATE($AC$2,$AG$2,26))</f>
        <v>1</v>
      </c>
      <c r="AT17" s="76">
        <f>WEEKDAY(DATE($AC$2,$AG$2,27))</f>
        <v>2</v>
      </c>
      <c r="AU17" s="77">
        <f>WEEKDAY(DATE($AC$2,$AG$2,28))</f>
        <v>3</v>
      </c>
      <c r="AV17" s="78">
        <f>IF(AV16=29,WEEKDAY(DATE($AC$2,$AG$2,29)),0)</f>
        <v>0</v>
      </c>
      <c r="AW17" s="76">
        <f>IF(AW16=30,WEEKDAY(DATE($AC$2,$AG$2,30)),0)</f>
        <v>0</v>
      </c>
      <c r="AX17" s="77">
        <f>IF(AX16=31,WEEKDAY(DATE($AC$2,$AG$2,31)),0)</f>
        <v>0</v>
      </c>
      <c r="AY17" s="314"/>
      <c r="AZ17" s="315"/>
      <c r="BA17" s="289"/>
      <c r="BB17" s="291"/>
      <c r="BC17" s="289"/>
      <c r="BD17" s="290"/>
      <c r="BE17" s="290"/>
      <c r="BF17" s="290"/>
      <c r="BG17" s="291"/>
    </row>
    <row r="18" spans="2:59" ht="20.25" customHeight="1" thickBot="1" x14ac:dyDescent="0.45">
      <c r="B18" s="370"/>
      <c r="C18" s="292"/>
      <c r="D18" s="293"/>
      <c r="E18" s="305"/>
      <c r="F18" s="82"/>
      <c r="G18" s="308"/>
      <c r="H18" s="311"/>
      <c r="I18" s="293"/>
      <c r="J18" s="293"/>
      <c r="K18" s="305"/>
      <c r="L18" s="311"/>
      <c r="M18" s="293"/>
      <c r="N18" s="305"/>
      <c r="O18" s="311"/>
      <c r="P18" s="293"/>
      <c r="Q18" s="293"/>
      <c r="R18" s="293"/>
      <c r="S18" s="294"/>
      <c r="T18" s="83" t="str">
        <f>IF(T17=1,"日",IF(T17=2,"月",IF(T17=3,"火",IF(T17=4,"水",IF(T17=5,"木",IF(T17=6,"金","土"))))))</f>
        <v>水</v>
      </c>
      <c r="U18" s="84" t="str">
        <f t="shared" ref="U18:AU18" si="0">IF(U17=1,"日",IF(U17=2,"月",IF(U17=3,"火",IF(U17=4,"水",IF(U17=5,"木",IF(U17=6,"金","土"))))))</f>
        <v>木</v>
      </c>
      <c r="V18" s="84" t="str">
        <f t="shared" si="0"/>
        <v>金</v>
      </c>
      <c r="W18" s="84" t="str">
        <f t="shared" si="0"/>
        <v>土</v>
      </c>
      <c r="X18" s="84" t="str">
        <f t="shared" si="0"/>
        <v>日</v>
      </c>
      <c r="Y18" s="84" t="str">
        <f t="shared" si="0"/>
        <v>月</v>
      </c>
      <c r="Z18" s="85" t="str">
        <f t="shared" si="0"/>
        <v>火</v>
      </c>
      <c r="AA18" s="86" t="str">
        <f>IF(AA17=1,"日",IF(AA17=2,"月",IF(AA17=3,"火",IF(AA17=4,"水",IF(AA17=5,"木",IF(AA17=6,"金","土"))))))</f>
        <v>水</v>
      </c>
      <c r="AB18" s="84" t="str">
        <f t="shared" si="0"/>
        <v>木</v>
      </c>
      <c r="AC18" s="84" t="str">
        <f t="shared" si="0"/>
        <v>金</v>
      </c>
      <c r="AD18" s="84" t="str">
        <f t="shared" si="0"/>
        <v>土</v>
      </c>
      <c r="AE18" s="84" t="str">
        <f t="shared" si="0"/>
        <v>日</v>
      </c>
      <c r="AF18" s="84" t="str">
        <f t="shared" si="0"/>
        <v>月</v>
      </c>
      <c r="AG18" s="85" t="str">
        <f t="shared" si="0"/>
        <v>火</v>
      </c>
      <c r="AH18" s="86" t="str">
        <f>IF(AH17=1,"日",IF(AH17=2,"月",IF(AH17=3,"火",IF(AH17=4,"水",IF(AH17=5,"木",IF(AH17=6,"金","土"))))))</f>
        <v>水</v>
      </c>
      <c r="AI18" s="84" t="str">
        <f t="shared" si="0"/>
        <v>木</v>
      </c>
      <c r="AJ18" s="84" t="str">
        <f t="shared" si="0"/>
        <v>金</v>
      </c>
      <c r="AK18" s="84" t="str">
        <f t="shared" si="0"/>
        <v>土</v>
      </c>
      <c r="AL18" s="84" t="str">
        <f t="shared" si="0"/>
        <v>日</v>
      </c>
      <c r="AM18" s="84" t="str">
        <f t="shared" si="0"/>
        <v>月</v>
      </c>
      <c r="AN18" s="85" t="str">
        <f t="shared" si="0"/>
        <v>火</v>
      </c>
      <c r="AO18" s="86" t="str">
        <f>IF(AO17=1,"日",IF(AO17=2,"月",IF(AO17=3,"火",IF(AO17=4,"水",IF(AO17=5,"木",IF(AO17=6,"金","土"))))))</f>
        <v>水</v>
      </c>
      <c r="AP18" s="84" t="str">
        <f t="shared" si="0"/>
        <v>木</v>
      </c>
      <c r="AQ18" s="84" t="str">
        <f t="shared" si="0"/>
        <v>金</v>
      </c>
      <c r="AR18" s="84" t="str">
        <f t="shared" si="0"/>
        <v>土</v>
      </c>
      <c r="AS18" s="84" t="str">
        <f t="shared" si="0"/>
        <v>日</v>
      </c>
      <c r="AT18" s="84" t="str">
        <f t="shared" si="0"/>
        <v>月</v>
      </c>
      <c r="AU18" s="85" t="str">
        <f t="shared" si="0"/>
        <v>火</v>
      </c>
      <c r="AV18" s="84" t="str">
        <f>IF(AV17=1,"日",IF(AV17=2,"月",IF(AV17=3,"火",IF(AV17=4,"水",IF(AV17=5,"木",IF(AV17=6,"金",IF(AV17=0,"","土")))))))</f>
        <v/>
      </c>
      <c r="AW18" s="84" t="str">
        <f>IF(AW17=1,"日",IF(AW17=2,"月",IF(AW17=3,"火",IF(AW17=4,"水",IF(AW17=5,"木",IF(AW17=6,"金",IF(AW17=0,"","土")))))))</f>
        <v/>
      </c>
      <c r="AX18" s="84" t="str">
        <f>IF(AX17=1,"日",IF(AX17=2,"月",IF(AX17=3,"火",IF(AX17=4,"水",IF(AX17=5,"木",IF(AX17=6,"金",IF(AX17=0,"","土")))))))</f>
        <v/>
      </c>
      <c r="AY18" s="316"/>
      <c r="AZ18" s="317"/>
      <c r="BA18" s="292"/>
      <c r="BB18" s="294"/>
      <c r="BC18" s="292"/>
      <c r="BD18" s="293"/>
      <c r="BE18" s="293"/>
      <c r="BF18" s="293"/>
      <c r="BG18" s="294"/>
    </row>
    <row r="19" spans="2:59" ht="20.25" customHeight="1" x14ac:dyDescent="0.4">
      <c r="B19" s="87"/>
      <c r="C19" s="359"/>
      <c r="D19" s="360"/>
      <c r="E19" s="361"/>
      <c r="F19" s="88"/>
      <c r="G19" s="362" t="s">
        <v>132</v>
      </c>
      <c r="H19" s="363"/>
      <c r="I19" s="360"/>
      <c r="J19" s="360"/>
      <c r="K19" s="361"/>
      <c r="L19" s="364" t="s">
        <v>131</v>
      </c>
      <c r="M19" s="301"/>
      <c r="N19" s="365"/>
      <c r="O19" s="89" t="s">
        <v>18</v>
      </c>
      <c r="P19" s="90"/>
      <c r="Q19" s="90"/>
      <c r="R19" s="91"/>
      <c r="S19" s="92"/>
      <c r="T19" s="93" t="s">
        <v>53</v>
      </c>
      <c r="U19" s="93" t="s">
        <v>53</v>
      </c>
      <c r="V19" s="93" t="s">
        <v>53</v>
      </c>
      <c r="W19" s="93" t="s">
        <v>44</v>
      </c>
      <c r="X19" s="93" t="s">
        <v>53</v>
      </c>
      <c r="Y19" s="93" t="s">
        <v>51</v>
      </c>
      <c r="Z19" s="94" t="s">
        <v>44</v>
      </c>
      <c r="AA19" s="95" t="s">
        <v>53</v>
      </c>
      <c r="AB19" s="93" t="s">
        <v>44</v>
      </c>
      <c r="AC19" s="93" t="s">
        <v>44</v>
      </c>
      <c r="AD19" s="93" t="s">
        <v>53</v>
      </c>
      <c r="AE19" s="93" t="s">
        <v>53</v>
      </c>
      <c r="AF19" s="93" t="s">
        <v>44</v>
      </c>
      <c r="AG19" s="94" t="s">
        <v>53</v>
      </c>
      <c r="AH19" s="95" t="s">
        <v>44</v>
      </c>
      <c r="AI19" s="93" t="s">
        <v>53</v>
      </c>
      <c r="AJ19" s="93" t="s">
        <v>53</v>
      </c>
      <c r="AK19" s="93" t="s">
        <v>53</v>
      </c>
      <c r="AL19" s="93" t="s">
        <v>53</v>
      </c>
      <c r="AM19" s="93" t="s">
        <v>53</v>
      </c>
      <c r="AN19" s="94" t="s">
        <v>44</v>
      </c>
      <c r="AO19" s="95" t="s">
        <v>44</v>
      </c>
      <c r="AP19" s="93" t="s">
        <v>53</v>
      </c>
      <c r="AQ19" s="93" t="s">
        <v>53</v>
      </c>
      <c r="AR19" s="93" t="s">
        <v>53</v>
      </c>
      <c r="AS19" s="93" t="s">
        <v>53</v>
      </c>
      <c r="AT19" s="93" t="s">
        <v>53</v>
      </c>
      <c r="AU19" s="94" t="s">
        <v>44</v>
      </c>
      <c r="AV19" s="95"/>
      <c r="AW19" s="93"/>
      <c r="AX19" s="93"/>
      <c r="AY19" s="366"/>
      <c r="AZ19" s="367"/>
      <c r="BA19" s="252"/>
      <c r="BB19" s="253"/>
      <c r="BC19" s="300"/>
      <c r="BD19" s="301"/>
      <c r="BE19" s="301"/>
      <c r="BF19" s="301"/>
      <c r="BG19" s="302"/>
    </row>
    <row r="20" spans="2:59" ht="20.25" customHeight="1" x14ac:dyDescent="0.4">
      <c r="B20" s="96">
        <v>1</v>
      </c>
      <c r="C20" s="274" t="s">
        <v>94</v>
      </c>
      <c r="D20" s="275"/>
      <c r="E20" s="276"/>
      <c r="F20" s="97"/>
      <c r="G20" s="324"/>
      <c r="H20" s="277" t="s">
        <v>178</v>
      </c>
      <c r="I20" s="275"/>
      <c r="J20" s="275"/>
      <c r="K20" s="276"/>
      <c r="L20" s="329"/>
      <c r="M20" s="258"/>
      <c r="N20" s="330"/>
      <c r="O20" s="98" t="s">
        <v>87</v>
      </c>
      <c r="P20" s="99"/>
      <c r="Q20" s="99"/>
      <c r="R20" s="100"/>
      <c r="S20" s="101"/>
      <c r="T20" s="102">
        <f>IF(T19="","",VLOOKUP(T19,'【記載例】シフト記号表（勤務時間帯）'!$C$5:$W$46,21,FALSE))</f>
        <v>8</v>
      </c>
      <c r="U20" s="103">
        <f>IF(U19="","",VLOOKUP(U19,'【記載例】シフト記号表（勤務時間帯）'!$C$5:$W$46,21,FALSE))</f>
        <v>8</v>
      </c>
      <c r="V20" s="103">
        <f>IF(V19="","",VLOOKUP(V19,'【記載例】シフト記号表（勤務時間帯）'!$C$5:$W$46,21,FALSE))</f>
        <v>8</v>
      </c>
      <c r="W20" s="103" t="str">
        <f>IF(W19="","",VLOOKUP(W19,'【記載例】シフト記号表（勤務時間帯）'!$C$5:$W$46,21,FALSE))</f>
        <v>-</v>
      </c>
      <c r="X20" s="103">
        <f>IF(X19="","",VLOOKUP(X19,'【記載例】シフト記号表（勤務時間帯）'!$C$5:$W$46,21,FALSE))</f>
        <v>8</v>
      </c>
      <c r="Y20" s="103">
        <f>IF(Y19="","",VLOOKUP(Y19,'【記載例】シフト記号表（勤務時間帯）'!$C$5:$W$46,21,FALSE))</f>
        <v>7.9999999999999982</v>
      </c>
      <c r="Z20" s="104" t="str">
        <f>IF(Z19="","",VLOOKUP(Z19,'【記載例】シフト記号表（勤務時間帯）'!$C$5:$W$46,21,FALSE))</f>
        <v>-</v>
      </c>
      <c r="AA20" s="102">
        <f>IF(AA19="","",VLOOKUP(AA19,'【記載例】シフト記号表（勤務時間帯）'!$C$5:$W$46,21,FALSE))</f>
        <v>8</v>
      </c>
      <c r="AB20" s="103" t="str">
        <f>IF(AB19="","",VLOOKUP(AB19,'【記載例】シフト記号表（勤務時間帯）'!$C$5:$W$46,21,FALSE))</f>
        <v>-</v>
      </c>
      <c r="AC20" s="103" t="str">
        <f>IF(AC19="","",VLOOKUP(AC19,'【記載例】シフト記号表（勤務時間帯）'!$C$5:$W$46,21,FALSE))</f>
        <v>-</v>
      </c>
      <c r="AD20" s="103">
        <f>IF(AD19="","",VLOOKUP(AD19,'【記載例】シフト記号表（勤務時間帯）'!$C$5:$W$46,21,FALSE))</f>
        <v>8</v>
      </c>
      <c r="AE20" s="103">
        <f>IF(AE19="","",VLOOKUP(AE19,'【記載例】シフト記号表（勤務時間帯）'!$C$5:$W$46,21,FALSE))</f>
        <v>8</v>
      </c>
      <c r="AF20" s="103" t="str">
        <f>IF(AF19="","",VLOOKUP(AF19,'【記載例】シフト記号表（勤務時間帯）'!$C$5:$W$46,21,FALSE))</f>
        <v>-</v>
      </c>
      <c r="AG20" s="104">
        <f>IF(AG19="","",VLOOKUP(AG19,'【記載例】シフト記号表（勤務時間帯）'!$C$5:$W$46,21,FALSE))</f>
        <v>8</v>
      </c>
      <c r="AH20" s="102" t="str">
        <f>IF(AH19="","",VLOOKUP(AH19,'【記載例】シフト記号表（勤務時間帯）'!$C$5:$W$46,21,FALSE))</f>
        <v>-</v>
      </c>
      <c r="AI20" s="103">
        <f>IF(AI19="","",VLOOKUP(AI19,'【記載例】シフト記号表（勤務時間帯）'!$C$5:$W$46,21,FALSE))</f>
        <v>8</v>
      </c>
      <c r="AJ20" s="103">
        <f>IF(AJ19="","",VLOOKUP(AJ19,'【記載例】シフト記号表（勤務時間帯）'!$C$5:$W$46,21,FALSE))</f>
        <v>8</v>
      </c>
      <c r="AK20" s="103">
        <f>IF(AK19="","",VLOOKUP(AK19,'【記載例】シフト記号表（勤務時間帯）'!$C$5:$W$46,21,FALSE))</f>
        <v>8</v>
      </c>
      <c r="AL20" s="103">
        <f>IF(AL19="","",VLOOKUP(AL19,'【記載例】シフト記号表（勤務時間帯）'!$C$5:$W$46,21,FALSE))</f>
        <v>8</v>
      </c>
      <c r="AM20" s="103">
        <f>IF(AM19="","",VLOOKUP(AM19,'【記載例】シフト記号表（勤務時間帯）'!$C$5:$W$46,21,FALSE))</f>
        <v>8</v>
      </c>
      <c r="AN20" s="104" t="str">
        <f>IF(AN19="","",VLOOKUP(AN19,'【記載例】シフト記号表（勤務時間帯）'!$C$5:$W$46,21,FALSE))</f>
        <v>-</v>
      </c>
      <c r="AO20" s="102" t="str">
        <f>IF(AO19="","",VLOOKUP(AO19,'【記載例】シフト記号表（勤務時間帯）'!$C$5:$W$46,21,FALSE))</f>
        <v>-</v>
      </c>
      <c r="AP20" s="103">
        <f>IF(AP19="","",VLOOKUP(AP19,'【記載例】シフト記号表（勤務時間帯）'!$C$5:$W$46,21,FALSE))</f>
        <v>8</v>
      </c>
      <c r="AQ20" s="103">
        <f>IF(AQ19="","",VLOOKUP(AQ19,'【記載例】シフト記号表（勤務時間帯）'!$C$5:$W$46,21,FALSE))</f>
        <v>8</v>
      </c>
      <c r="AR20" s="103">
        <f>IF(AR19="","",VLOOKUP(AR19,'【記載例】シフト記号表（勤務時間帯）'!$C$5:$W$46,21,FALSE))</f>
        <v>8</v>
      </c>
      <c r="AS20" s="103">
        <f>IF(AS19="","",VLOOKUP(AS19,'【記載例】シフト記号表（勤務時間帯）'!$C$5:$W$46,21,FALSE))</f>
        <v>8</v>
      </c>
      <c r="AT20" s="103">
        <f>IF(AT19="","",VLOOKUP(AT19,'【記載例】シフト記号表（勤務時間帯）'!$C$5:$W$46,21,FALSE))</f>
        <v>8</v>
      </c>
      <c r="AU20" s="104" t="str">
        <f>IF(AU19="","",VLOOKUP(AU19,'【記載例】シフト記号表（勤務時間帯）'!$C$5:$W$46,21,FALSE))</f>
        <v>-</v>
      </c>
      <c r="AV20" s="102" t="str">
        <f>IF(AV19="","",VLOOKUP(AV19,'【記載例】シフト記号表（勤務時間帯）'!$C$5:$W$46,21,FALSE))</f>
        <v/>
      </c>
      <c r="AW20" s="103" t="str">
        <f>IF(AW19="","",VLOOKUP(AW19,'【記載例】シフト記号表（勤務時間帯）'!$C$5:$W$46,21,FALSE))</f>
        <v/>
      </c>
      <c r="AX20" s="105" t="str">
        <f>IF(AX19="","",VLOOKUP(AX19,'【記載例】シフト記号表（勤務時間帯）'!$C$5:$W$46,21,FALSE))</f>
        <v/>
      </c>
      <c r="AY20" s="278">
        <f>IF($BB$3="計画",SUM(T20:AU20),IF($BB$3="実績",SUM(T20:AX20),""))</f>
        <v>152</v>
      </c>
      <c r="AZ20" s="279"/>
      <c r="BA20" s="280">
        <f>IF($BB$3="計画",AY20/4,IF($BB$3="実績",(AY20/($BB$7/7)),""))</f>
        <v>38</v>
      </c>
      <c r="BB20" s="281"/>
      <c r="BC20" s="257"/>
      <c r="BD20" s="258"/>
      <c r="BE20" s="258"/>
      <c r="BF20" s="258"/>
      <c r="BG20" s="259"/>
    </row>
    <row r="21" spans="2:59" ht="20.25" customHeight="1" x14ac:dyDescent="0.4">
      <c r="B21" s="106"/>
      <c r="C21" s="282"/>
      <c r="D21" s="283"/>
      <c r="E21" s="284"/>
      <c r="F21" s="107" t="str">
        <f>C20</f>
        <v>管理者</v>
      </c>
      <c r="G21" s="325"/>
      <c r="H21" s="285"/>
      <c r="I21" s="283"/>
      <c r="J21" s="283"/>
      <c r="K21" s="284"/>
      <c r="L21" s="331"/>
      <c r="M21" s="261"/>
      <c r="N21" s="332"/>
      <c r="O21" s="108" t="s">
        <v>88</v>
      </c>
      <c r="P21" s="109"/>
      <c r="Q21" s="109"/>
      <c r="R21" s="110"/>
      <c r="S21" s="111"/>
      <c r="T21" s="112" t="str">
        <f>IF(T19="","",VLOOKUP(T19,'【記載例】シフト記号表（勤務時間帯）'!$C$5:$Y$46,23,FALSE))</f>
        <v>-</v>
      </c>
      <c r="U21" s="113" t="str">
        <f>IF(U19="","",VLOOKUP(U19,'【記載例】シフト記号表（勤務時間帯）'!$C$5:$Y$46,23,FALSE))</f>
        <v>-</v>
      </c>
      <c r="V21" s="113" t="str">
        <f>IF(V19="","",VLOOKUP(V19,'【記載例】シフト記号表（勤務時間帯）'!$C$5:$Y$46,23,FALSE))</f>
        <v>-</v>
      </c>
      <c r="W21" s="113" t="str">
        <f>IF(W19="","",VLOOKUP(W19,'【記載例】シフト記号表（勤務時間帯）'!$C$5:$Y$46,23,FALSE))</f>
        <v>-</v>
      </c>
      <c r="X21" s="113" t="str">
        <f>IF(X19="","",VLOOKUP(X19,'【記載例】シフト記号表（勤務時間帯）'!$C$5:$Y$46,23,FALSE))</f>
        <v>-</v>
      </c>
      <c r="Y21" s="113" t="str">
        <f>IF(Y19="","",VLOOKUP(Y19,'【記載例】シフト記号表（勤務時間帯）'!$C$5:$Y$46,23,FALSE))</f>
        <v>-</v>
      </c>
      <c r="Z21" s="114" t="str">
        <f>IF(Z19="","",VLOOKUP(Z19,'【記載例】シフト記号表（勤務時間帯）'!$C$5:$Y$46,23,FALSE))</f>
        <v>-</v>
      </c>
      <c r="AA21" s="112" t="str">
        <f>IF(AA19="","",VLOOKUP(AA19,'【記載例】シフト記号表（勤務時間帯）'!$C$5:$Y$46,23,FALSE))</f>
        <v>-</v>
      </c>
      <c r="AB21" s="113" t="str">
        <f>IF(AB19="","",VLOOKUP(AB19,'【記載例】シフト記号表（勤務時間帯）'!$C$5:$Y$46,23,FALSE))</f>
        <v>-</v>
      </c>
      <c r="AC21" s="113" t="str">
        <f>IF(AC19="","",VLOOKUP(AC19,'【記載例】シフト記号表（勤務時間帯）'!$C$5:$Y$46,23,FALSE))</f>
        <v>-</v>
      </c>
      <c r="AD21" s="113" t="str">
        <f>IF(AD19="","",VLOOKUP(AD19,'【記載例】シフト記号表（勤務時間帯）'!$C$5:$Y$46,23,FALSE))</f>
        <v>-</v>
      </c>
      <c r="AE21" s="113" t="str">
        <f>IF(AE19="","",VLOOKUP(AE19,'【記載例】シフト記号表（勤務時間帯）'!$C$5:$Y$46,23,FALSE))</f>
        <v>-</v>
      </c>
      <c r="AF21" s="113" t="str">
        <f>IF(AF19="","",VLOOKUP(AF19,'【記載例】シフト記号表（勤務時間帯）'!$C$5:$Y$46,23,FALSE))</f>
        <v>-</v>
      </c>
      <c r="AG21" s="114" t="str">
        <f>IF(AG19="","",VLOOKUP(AG19,'【記載例】シフト記号表（勤務時間帯）'!$C$5:$Y$46,23,FALSE))</f>
        <v>-</v>
      </c>
      <c r="AH21" s="112" t="str">
        <f>IF(AH19="","",VLOOKUP(AH19,'【記載例】シフト記号表（勤務時間帯）'!$C$5:$Y$46,23,FALSE))</f>
        <v>-</v>
      </c>
      <c r="AI21" s="113" t="str">
        <f>IF(AI19="","",VLOOKUP(AI19,'【記載例】シフト記号表（勤務時間帯）'!$C$5:$Y$46,23,FALSE))</f>
        <v>-</v>
      </c>
      <c r="AJ21" s="113" t="str">
        <f>IF(AJ19="","",VLOOKUP(AJ19,'【記載例】シフト記号表（勤務時間帯）'!$C$5:$Y$46,23,FALSE))</f>
        <v>-</v>
      </c>
      <c r="AK21" s="113" t="str">
        <f>IF(AK19="","",VLOOKUP(AK19,'【記載例】シフト記号表（勤務時間帯）'!$C$5:$Y$46,23,FALSE))</f>
        <v>-</v>
      </c>
      <c r="AL21" s="113" t="str">
        <f>IF(AL19="","",VLOOKUP(AL19,'【記載例】シフト記号表（勤務時間帯）'!$C$5:$Y$46,23,FALSE))</f>
        <v>-</v>
      </c>
      <c r="AM21" s="113" t="str">
        <f>IF(AM19="","",VLOOKUP(AM19,'【記載例】シフト記号表（勤務時間帯）'!$C$5:$Y$46,23,FALSE))</f>
        <v>-</v>
      </c>
      <c r="AN21" s="114" t="str">
        <f>IF(AN19="","",VLOOKUP(AN19,'【記載例】シフト記号表（勤務時間帯）'!$C$5:$Y$46,23,FALSE))</f>
        <v>-</v>
      </c>
      <c r="AO21" s="112" t="str">
        <f>IF(AO19="","",VLOOKUP(AO19,'【記載例】シフト記号表（勤務時間帯）'!$C$5:$Y$46,23,FALSE))</f>
        <v>-</v>
      </c>
      <c r="AP21" s="113" t="str">
        <f>IF(AP19="","",VLOOKUP(AP19,'【記載例】シフト記号表（勤務時間帯）'!$C$5:$Y$46,23,FALSE))</f>
        <v>-</v>
      </c>
      <c r="AQ21" s="113" t="str">
        <f>IF(AQ19="","",VLOOKUP(AQ19,'【記載例】シフト記号表（勤務時間帯）'!$C$5:$Y$46,23,FALSE))</f>
        <v>-</v>
      </c>
      <c r="AR21" s="113" t="str">
        <f>IF(AR19="","",VLOOKUP(AR19,'【記載例】シフト記号表（勤務時間帯）'!$C$5:$Y$46,23,FALSE))</f>
        <v>-</v>
      </c>
      <c r="AS21" s="113" t="str">
        <f>IF(AS19="","",VLOOKUP(AS19,'【記載例】シフト記号表（勤務時間帯）'!$C$5:$Y$46,23,FALSE))</f>
        <v>-</v>
      </c>
      <c r="AT21" s="113" t="str">
        <f>IF(AT19="","",VLOOKUP(AT19,'【記載例】シフト記号表（勤務時間帯）'!$C$5:$Y$46,23,FALSE))</f>
        <v>-</v>
      </c>
      <c r="AU21" s="114" t="str">
        <f>IF(AU19="","",VLOOKUP(AU19,'【記載例】シフト記号表（勤務時間帯）'!$C$5:$Y$46,23,FALSE))</f>
        <v>-</v>
      </c>
      <c r="AV21" s="112" t="str">
        <f>IF(AV19="","",VLOOKUP(AV19,'【記載例】シフト記号表（勤務時間帯）'!$C$5:$Y$46,23,FALSE))</f>
        <v/>
      </c>
      <c r="AW21" s="113" t="str">
        <f>IF(AW19="","",VLOOKUP(AW19,'【記載例】シフト記号表（勤務時間帯）'!$C$5:$Y$46,23,FALSE))</f>
        <v/>
      </c>
      <c r="AX21" s="115" t="str">
        <f>IF(AX19="","",VLOOKUP(AX19,'【記載例】シフト記号表（勤務時間帯）'!$C$5:$Y$46,23,FALSE))</f>
        <v/>
      </c>
      <c r="AY21" s="298">
        <f>IF($BB$3="計画",SUM(T21:AU21),IF($BB$3="実績",SUM(T21:AX21),""))</f>
        <v>0</v>
      </c>
      <c r="AZ21" s="299"/>
      <c r="BA21" s="318">
        <f>IF($BB$3="計画",AY21/4,IF($BB$3="実績",(AY21/($BB$7/7)),""))</f>
        <v>0</v>
      </c>
      <c r="BB21" s="319"/>
      <c r="BC21" s="260"/>
      <c r="BD21" s="261"/>
      <c r="BE21" s="261"/>
      <c r="BF21" s="261"/>
      <c r="BG21" s="262"/>
    </row>
    <row r="22" spans="2:59" ht="20.25" customHeight="1" x14ac:dyDescent="0.4">
      <c r="B22" s="116"/>
      <c r="C22" s="320"/>
      <c r="D22" s="321"/>
      <c r="E22" s="322"/>
      <c r="F22" s="117"/>
      <c r="G22" s="323" t="s">
        <v>132</v>
      </c>
      <c r="H22" s="326"/>
      <c r="I22" s="321"/>
      <c r="J22" s="321"/>
      <c r="K22" s="322"/>
      <c r="L22" s="327" t="s">
        <v>160</v>
      </c>
      <c r="M22" s="255"/>
      <c r="N22" s="328"/>
      <c r="O22" s="118" t="s">
        <v>18</v>
      </c>
      <c r="P22" s="119"/>
      <c r="Q22" s="119"/>
      <c r="R22" s="120"/>
      <c r="S22" s="121"/>
      <c r="T22" s="122" t="s">
        <v>54</v>
      </c>
      <c r="U22" s="123" t="s">
        <v>54</v>
      </c>
      <c r="V22" s="123" t="s">
        <v>54</v>
      </c>
      <c r="W22" s="123" t="s">
        <v>54</v>
      </c>
      <c r="X22" s="123" t="s">
        <v>44</v>
      </c>
      <c r="Y22" s="123" t="s">
        <v>54</v>
      </c>
      <c r="Z22" s="124" t="s">
        <v>54</v>
      </c>
      <c r="AA22" s="122" t="s">
        <v>44</v>
      </c>
      <c r="AB22" s="123" t="s">
        <v>54</v>
      </c>
      <c r="AC22" s="123" t="s">
        <v>54</v>
      </c>
      <c r="AD22" s="123" t="s">
        <v>54</v>
      </c>
      <c r="AE22" s="123" t="s">
        <v>44</v>
      </c>
      <c r="AF22" s="123" t="s">
        <v>44</v>
      </c>
      <c r="AG22" s="124" t="s">
        <v>54</v>
      </c>
      <c r="AH22" s="122" t="s">
        <v>54</v>
      </c>
      <c r="AI22" s="123" t="s">
        <v>54</v>
      </c>
      <c r="AJ22" s="123" t="s">
        <v>44</v>
      </c>
      <c r="AK22" s="123" t="s">
        <v>54</v>
      </c>
      <c r="AL22" s="123" t="s">
        <v>54</v>
      </c>
      <c r="AM22" s="123" t="s">
        <v>54</v>
      </c>
      <c r="AN22" s="124" t="s">
        <v>54</v>
      </c>
      <c r="AO22" s="122" t="s">
        <v>54</v>
      </c>
      <c r="AP22" s="123" t="s">
        <v>44</v>
      </c>
      <c r="AQ22" s="123" t="s">
        <v>54</v>
      </c>
      <c r="AR22" s="123" t="s">
        <v>44</v>
      </c>
      <c r="AS22" s="123" t="s">
        <v>54</v>
      </c>
      <c r="AT22" s="123" t="s">
        <v>44</v>
      </c>
      <c r="AU22" s="124" t="s">
        <v>54</v>
      </c>
      <c r="AV22" s="122"/>
      <c r="AW22" s="123"/>
      <c r="AX22" s="123"/>
      <c r="AY22" s="333"/>
      <c r="AZ22" s="334"/>
      <c r="BA22" s="335"/>
      <c r="BB22" s="336"/>
      <c r="BC22" s="254"/>
      <c r="BD22" s="255"/>
      <c r="BE22" s="255"/>
      <c r="BF22" s="255"/>
      <c r="BG22" s="256"/>
    </row>
    <row r="23" spans="2:59" ht="20.25" customHeight="1" x14ac:dyDescent="0.4">
      <c r="B23" s="96">
        <f>B20+1</f>
        <v>2</v>
      </c>
      <c r="C23" s="274" t="s">
        <v>95</v>
      </c>
      <c r="D23" s="275"/>
      <c r="E23" s="276"/>
      <c r="F23" s="97"/>
      <c r="G23" s="324"/>
      <c r="H23" s="277" t="s">
        <v>95</v>
      </c>
      <c r="I23" s="275"/>
      <c r="J23" s="275"/>
      <c r="K23" s="276"/>
      <c r="L23" s="329"/>
      <c r="M23" s="258"/>
      <c r="N23" s="330"/>
      <c r="O23" s="98" t="s">
        <v>87</v>
      </c>
      <c r="P23" s="99"/>
      <c r="Q23" s="99"/>
      <c r="R23" s="100"/>
      <c r="S23" s="101"/>
      <c r="T23" s="102">
        <f>IF(T22="","",VLOOKUP(T22,'【記載例】シフト記号表（勤務時間帯）'!$C$5:$W$46,21,FALSE))</f>
        <v>7.9999999999999982</v>
      </c>
      <c r="U23" s="103">
        <f>IF(U22="","",VLOOKUP(U22,'【記載例】シフト記号表（勤務時間帯）'!$C$5:$W$46,21,FALSE))</f>
        <v>7.9999999999999982</v>
      </c>
      <c r="V23" s="103">
        <f>IF(V22="","",VLOOKUP(V22,'【記載例】シフト記号表（勤務時間帯）'!$C$5:$W$46,21,FALSE))</f>
        <v>7.9999999999999982</v>
      </c>
      <c r="W23" s="103">
        <f>IF(W22="","",VLOOKUP(W22,'【記載例】シフト記号表（勤務時間帯）'!$C$5:$W$46,21,FALSE))</f>
        <v>7.9999999999999982</v>
      </c>
      <c r="X23" s="103" t="str">
        <f>IF(X22="","",VLOOKUP(X22,'【記載例】シフト記号表（勤務時間帯）'!$C$5:$W$46,21,FALSE))</f>
        <v>-</v>
      </c>
      <c r="Y23" s="103">
        <f>IF(Y22="","",VLOOKUP(Y22,'【記載例】シフト記号表（勤務時間帯）'!$C$5:$W$46,21,FALSE))</f>
        <v>7.9999999999999982</v>
      </c>
      <c r="Z23" s="104">
        <f>IF(Z22="","",VLOOKUP(Z22,'【記載例】シフト記号表（勤務時間帯）'!$C$5:$W$46,21,FALSE))</f>
        <v>7.9999999999999982</v>
      </c>
      <c r="AA23" s="102" t="str">
        <f>IF(AA22="","",VLOOKUP(AA22,'【記載例】シフト記号表（勤務時間帯）'!$C$5:$W$46,21,FALSE))</f>
        <v>-</v>
      </c>
      <c r="AB23" s="103">
        <f>IF(AB22="","",VLOOKUP(AB22,'【記載例】シフト記号表（勤務時間帯）'!$C$5:$W$46,21,FALSE))</f>
        <v>7.9999999999999982</v>
      </c>
      <c r="AC23" s="103">
        <f>IF(AC22="","",VLOOKUP(AC22,'【記載例】シフト記号表（勤務時間帯）'!$C$5:$W$46,21,FALSE))</f>
        <v>7.9999999999999982</v>
      </c>
      <c r="AD23" s="103">
        <f>IF(AD22="","",VLOOKUP(AD22,'【記載例】シフト記号表（勤務時間帯）'!$C$5:$W$46,21,FALSE))</f>
        <v>7.9999999999999982</v>
      </c>
      <c r="AE23" s="103" t="str">
        <f>IF(AE22="","",VLOOKUP(AE22,'【記載例】シフト記号表（勤務時間帯）'!$C$5:$W$46,21,FALSE))</f>
        <v>-</v>
      </c>
      <c r="AF23" s="103" t="str">
        <f>IF(AF22="","",VLOOKUP(AF22,'【記載例】シフト記号表（勤務時間帯）'!$C$5:$W$46,21,FALSE))</f>
        <v>-</v>
      </c>
      <c r="AG23" s="104">
        <f>IF(AG22="","",VLOOKUP(AG22,'【記載例】シフト記号表（勤務時間帯）'!$C$5:$W$46,21,FALSE))</f>
        <v>7.9999999999999982</v>
      </c>
      <c r="AH23" s="102">
        <f>IF(AH22="","",VLOOKUP(AH22,'【記載例】シフト記号表（勤務時間帯）'!$C$5:$W$46,21,FALSE))</f>
        <v>7.9999999999999982</v>
      </c>
      <c r="AI23" s="103">
        <f>IF(AI22="","",VLOOKUP(AI22,'【記載例】シフト記号表（勤務時間帯）'!$C$5:$W$46,21,FALSE))</f>
        <v>7.9999999999999982</v>
      </c>
      <c r="AJ23" s="103" t="str">
        <f>IF(AJ22="","",VLOOKUP(AJ22,'【記載例】シフト記号表（勤務時間帯）'!$C$5:$W$46,21,FALSE))</f>
        <v>-</v>
      </c>
      <c r="AK23" s="103">
        <f>IF(AK22="","",VLOOKUP(AK22,'【記載例】シフト記号表（勤務時間帯）'!$C$5:$W$46,21,FALSE))</f>
        <v>7.9999999999999982</v>
      </c>
      <c r="AL23" s="103">
        <f>IF(AL22="","",VLOOKUP(AL22,'【記載例】シフト記号表（勤務時間帯）'!$C$5:$W$46,21,FALSE))</f>
        <v>7.9999999999999982</v>
      </c>
      <c r="AM23" s="103">
        <f>IF(AM22="","",VLOOKUP(AM22,'【記載例】シフト記号表（勤務時間帯）'!$C$5:$W$46,21,FALSE))</f>
        <v>7.9999999999999982</v>
      </c>
      <c r="AN23" s="104">
        <f>IF(AN22="","",VLOOKUP(AN22,'【記載例】シフト記号表（勤務時間帯）'!$C$5:$W$46,21,FALSE))</f>
        <v>7.9999999999999982</v>
      </c>
      <c r="AO23" s="102">
        <f>IF(AO22="","",VLOOKUP(AO22,'【記載例】シフト記号表（勤務時間帯）'!$C$5:$W$46,21,FALSE))</f>
        <v>7.9999999999999982</v>
      </c>
      <c r="AP23" s="103" t="str">
        <f>IF(AP22="","",VLOOKUP(AP22,'【記載例】シフト記号表（勤務時間帯）'!$C$5:$W$46,21,FALSE))</f>
        <v>-</v>
      </c>
      <c r="AQ23" s="103">
        <f>IF(AQ22="","",VLOOKUP(AQ22,'【記載例】シフト記号表（勤務時間帯）'!$C$5:$W$46,21,FALSE))</f>
        <v>7.9999999999999982</v>
      </c>
      <c r="AR23" s="103" t="str">
        <f>IF(AR22="","",VLOOKUP(AR22,'【記載例】シフト記号表（勤務時間帯）'!$C$5:$W$46,21,FALSE))</f>
        <v>-</v>
      </c>
      <c r="AS23" s="103">
        <f>IF(AS22="","",VLOOKUP(AS22,'【記載例】シフト記号表（勤務時間帯）'!$C$5:$W$46,21,FALSE))</f>
        <v>7.9999999999999982</v>
      </c>
      <c r="AT23" s="103" t="str">
        <f>IF(AT22="","",VLOOKUP(AT22,'【記載例】シフト記号表（勤務時間帯）'!$C$5:$W$46,21,FALSE))</f>
        <v>-</v>
      </c>
      <c r="AU23" s="104">
        <f>IF(AU22="","",VLOOKUP(AU22,'【記載例】シフト記号表（勤務時間帯）'!$C$5:$W$46,21,FALSE))</f>
        <v>7.9999999999999982</v>
      </c>
      <c r="AV23" s="102" t="str">
        <f>IF(AV22="","",VLOOKUP(AV22,'【記載例】シフト記号表（勤務時間帯）'!$C$5:$W$46,21,FALSE))</f>
        <v/>
      </c>
      <c r="AW23" s="103" t="str">
        <f>IF(AW22="","",VLOOKUP(AW22,'【記載例】シフト記号表（勤務時間帯）'!$C$5:$W$46,21,FALSE))</f>
        <v/>
      </c>
      <c r="AX23" s="105" t="str">
        <f>IF(AX22="","",VLOOKUP(AX22,'【記載例】シフト記号表（勤務時間帯）'!$C$5:$W$46,21,FALSE))</f>
        <v/>
      </c>
      <c r="AY23" s="278">
        <f>IF($BB$3="計画",SUM(T23:AU23),IF($BB$3="実績",SUM(T23:AX23),""))</f>
        <v>159.99999999999997</v>
      </c>
      <c r="AZ23" s="279"/>
      <c r="BA23" s="280">
        <f>IF($BB$3="計画",AY23/4,IF($BB$3="実績",(AY23/($BB$7/7)),""))</f>
        <v>39.999999999999993</v>
      </c>
      <c r="BB23" s="281"/>
      <c r="BC23" s="257"/>
      <c r="BD23" s="258"/>
      <c r="BE23" s="258"/>
      <c r="BF23" s="258"/>
      <c r="BG23" s="259"/>
    </row>
    <row r="24" spans="2:59" ht="20.25" customHeight="1" x14ac:dyDescent="0.4">
      <c r="B24" s="106"/>
      <c r="C24" s="282"/>
      <c r="D24" s="283"/>
      <c r="E24" s="284"/>
      <c r="F24" s="107" t="str">
        <f>C23</f>
        <v>介護支援専門員</v>
      </c>
      <c r="G24" s="325"/>
      <c r="H24" s="285"/>
      <c r="I24" s="283"/>
      <c r="J24" s="283"/>
      <c r="K24" s="284"/>
      <c r="L24" s="331"/>
      <c r="M24" s="261"/>
      <c r="N24" s="332"/>
      <c r="O24" s="108" t="s">
        <v>88</v>
      </c>
      <c r="P24" s="109"/>
      <c r="Q24" s="109"/>
      <c r="R24" s="110"/>
      <c r="S24" s="111"/>
      <c r="T24" s="112" t="str">
        <f>IF(T22="","",VLOOKUP(T22,'【記載例】シフト記号表（勤務時間帯）'!$C$5:$Y$46,23,FALSE))</f>
        <v>-</v>
      </c>
      <c r="U24" s="113" t="str">
        <f>IF(U22="","",VLOOKUP(U22,'【記載例】シフト記号表（勤務時間帯）'!$C$5:$Y$46,23,FALSE))</f>
        <v>-</v>
      </c>
      <c r="V24" s="113" t="str">
        <f>IF(V22="","",VLOOKUP(V22,'【記載例】シフト記号表（勤務時間帯）'!$C$5:$Y$46,23,FALSE))</f>
        <v>-</v>
      </c>
      <c r="W24" s="113" t="str">
        <f>IF(W22="","",VLOOKUP(W22,'【記載例】シフト記号表（勤務時間帯）'!$C$5:$Y$46,23,FALSE))</f>
        <v>-</v>
      </c>
      <c r="X24" s="113" t="str">
        <f>IF(X22="","",VLOOKUP(X22,'【記載例】シフト記号表（勤務時間帯）'!$C$5:$Y$46,23,FALSE))</f>
        <v>-</v>
      </c>
      <c r="Y24" s="113" t="str">
        <f>IF(Y22="","",VLOOKUP(Y22,'【記載例】シフト記号表（勤務時間帯）'!$C$5:$Y$46,23,FALSE))</f>
        <v>-</v>
      </c>
      <c r="Z24" s="114" t="str">
        <f>IF(Z22="","",VLOOKUP(Z22,'【記載例】シフト記号表（勤務時間帯）'!$C$5:$Y$46,23,FALSE))</f>
        <v>-</v>
      </c>
      <c r="AA24" s="112" t="str">
        <f>IF(AA22="","",VLOOKUP(AA22,'【記載例】シフト記号表（勤務時間帯）'!$C$5:$Y$46,23,FALSE))</f>
        <v>-</v>
      </c>
      <c r="AB24" s="113" t="str">
        <f>IF(AB22="","",VLOOKUP(AB22,'【記載例】シフト記号表（勤務時間帯）'!$C$5:$Y$46,23,FALSE))</f>
        <v>-</v>
      </c>
      <c r="AC24" s="113" t="str">
        <f>IF(AC22="","",VLOOKUP(AC22,'【記載例】シフト記号表（勤務時間帯）'!$C$5:$Y$46,23,FALSE))</f>
        <v>-</v>
      </c>
      <c r="AD24" s="113" t="str">
        <f>IF(AD22="","",VLOOKUP(AD22,'【記載例】シフト記号表（勤務時間帯）'!$C$5:$Y$46,23,FALSE))</f>
        <v>-</v>
      </c>
      <c r="AE24" s="113" t="str">
        <f>IF(AE22="","",VLOOKUP(AE22,'【記載例】シフト記号表（勤務時間帯）'!$C$5:$Y$46,23,FALSE))</f>
        <v>-</v>
      </c>
      <c r="AF24" s="113" t="str">
        <f>IF(AF22="","",VLOOKUP(AF22,'【記載例】シフト記号表（勤務時間帯）'!$C$5:$Y$46,23,FALSE))</f>
        <v>-</v>
      </c>
      <c r="AG24" s="114" t="str">
        <f>IF(AG22="","",VLOOKUP(AG22,'【記載例】シフト記号表（勤務時間帯）'!$C$5:$Y$46,23,FALSE))</f>
        <v>-</v>
      </c>
      <c r="AH24" s="112" t="str">
        <f>IF(AH22="","",VLOOKUP(AH22,'【記載例】シフト記号表（勤務時間帯）'!$C$5:$Y$46,23,FALSE))</f>
        <v>-</v>
      </c>
      <c r="AI24" s="113" t="str">
        <f>IF(AI22="","",VLOOKUP(AI22,'【記載例】シフト記号表（勤務時間帯）'!$C$5:$Y$46,23,FALSE))</f>
        <v>-</v>
      </c>
      <c r="AJ24" s="113" t="str">
        <f>IF(AJ22="","",VLOOKUP(AJ22,'【記載例】シフト記号表（勤務時間帯）'!$C$5:$Y$46,23,FALSE))</f>
        <v>-</v>
      </c>
      <c r="AK24" s="113" t="str">
        <f>IF(AK22="","",VLOOKUP(AK22,'【記載例】シフト記号表（勤務時間帯）'!$C$5:$Y$46,23,FALSE))</f>
        <v>-</v>
      </c>
      <c r="AL24" s="113" t="str">
        <f>IF(AL22="","",VLOOKUP(AL22,'【記載例】シフト記号表（勤務時間帯）'!$C$5:$Y$46,23,FALSE))</f>
        <v>-</v>
      </c>
      <c r="AM24" s="113" t="str">
        <f>IF(AM22="","",VLOOKUP(AM22,'【記載例】シフト記号表（勤務時間帯）'!$C$5:$Y$46,23,FALSE))</f>
        <v>-</v>
      </c>
      <c r="AN24" s="114" t="str">
        <f>IF(AN22="","",VLOOKUP(AN22,'【記載例】シフト記号表（勤務時間帯）'!$C$5:$Y$46,23,FALSE))</f>
        <v>-</v>
      </c>
      <c r="AO24" s="112" t="str">
        <f>IF(AO22="","",VLOOKUP(AO22,'【記載例】シフト記号表（勤務時間帯）'!$C$5:$Y$46,23,FALSE))</f>
        <v>-</v>
      </c>
      <c r="AP24" s="113" t="str">
        <f>IF(AP22="","",VLOOKUP(AP22,'【記載例】シフト記号表（勤務時間帯）'!$C$5:$Y$46,23,FALSE))</f>
        <v>-</v>
      </c>
      <c r="AQ24" s="113" t="str">
        <f>IF(AQ22="","",VLOOKUP(AQ22,'【記載例】シフト記号表（勤務時間帯）'!$C$5:$Y$46,23,FALSE))</f>
        <v>-</v>
      </c>
      <c r="AR24" s="113" t="str">
        <f>IF(AR22="","",VLOOKUP(AR22,'【記載例】シフト記号表（勤務時間帯）'!$C$5:$Y$46,23,FALSE))</f>
        <v>-</v>
      </c>
      <c r="AS24" s="113" t="str">
        <f>IF(AS22="","",VLOOKUP(AS22,'【記載例】シフト記号表（勤務時間帯）'!$C$5:$Y$46,23,FALSE))</f>
        <v>-</v>
      </c>
      <c r="AT24" s="113" t="str">
        <f>IF(AT22="","",VLOOKUP(AT22,'【記載例】シフト記号表（勤務時間帯）'!$C$5:$Y$46,23,FALSE))</f>
        <v>-</v>
      </c>
      <c r="AU24" s="114" t="str">
        <f>IF(AU22="","",VLOOKUP(AU22,'【記載例】シフト記号表（勤務時間帯）'!$C$5:$Y$46,23,FALSE))</f>
        <v>-</v>
      </c>
      <c r="AV24" s="112" t="str">
        <f>IF(AV22="","",VLOOKUP(AV22,'【記載例】シフト記号表（勤務時間帯）'!$C$5:$Y$46,23,FALSE))</f>
        <v/>
      </c>
      <c r="AW24" s="113" t="str">
        <f>IF(AW22="","",VLOOKUP(AW22,'【記載例】シフト記号表（勤務時間帯）'!$C$5:$Y$46,23,FALSE))</f>
        <v/>
      </c>
      <c r="AX24" s="115" t="str">
        <f>IF(AX22="","",VLOOKUP(AX22,'【記載例】シフト記号表（勤務時間帯）'!$C$5:$Y$46,23,FALSE))</f>
        <v/>
      </c>
      <c r="AY24" s="298">
        <f>IF($BB$3="計画",SUM(T24:AU24),IF($BB$3="実績",SUM(T24:AX24),""))</f>
        <v>0</v>
      </c>
      <c r="AZ24" s="299"/>
      <c r="BA24" s="318">
        <f>IF($BB$3="計画",AY24/4,IF($BB$3="実績",(AY24/($BB$7/7)),""))</f>
        <v>0</v>
      </c>
      <c r="BB24" s="319"/>
      <c r="BC24" s="260"/>
      <c r="BD24" s="261"/>
      <c r="BE24" s="261"/>
      <c r="BF24" s="261"/>
      <c r="BG24" s="262"/>
    </row>
    <row r="25" spans="2:59" ht="20.25" customHeight="1" x14ac:dyDescent="0.4">
      <c r="B25" s="116"/>
      <c r="C25" s="274"/>
      <c r="D25" s="275"/>
      <c r="E25" s="276"/>
      <c r="F25" s="97"/>
      <c r="G25" s="337" t="s">
        <v>132</v>
      </c>
      <c r="H25" s="277"/>
      <c r="I25" s="275"/>
      <c r="J25" s="275"/>
      <c r="K25" s="276"/>
      <c r="L25" s="327" t="s">
        <v>161</v>
      </c>
      <c r="M25" s="255"/>
      <c r="N25" s="328"/>
      <c r="O25" s="118" t="s">
        <v>18</v>
      </c>
      <c r="P25" s="119"/>
      <c r="Q25" s="119"/>
      <c r="R25" s="120"/>
      <c r="S25" s="121"/>
      <c r="T25" s="122" t="s">
        <v>59</v>
      </c>
      <c r="U25" s="125" t="s">
        <v>60</v>
      </c>
      <c r="V25" s="123" t="s">
        <v>44</v>
      </c>
      <c r="W25" s="125" t="s">
        <v>51</v>
      </c>
      <c r="X25" s="125" t="s">
        <v>53</v>
      </c>
      <c r="Y25" s="123" t="s">
        <v>44</v>
      </c>
      <c r="Z25" s="124" t="s">
        <v>51</v>
      </c>
      <c r="AA25" s="122" t="s">
        <v>59</v>
      </c>
      <c r="AB25" s="125" t="s">
        <v>60</v>
      </c>
      <c r="AC25" s="125" t="s">
        <v>53</v>
      </c>
      <c r="AD25" s="123" t="s">
        <v>44</v>
      </c>
      <c r="AE25" s="125" t="s">
        <v>51</v>
      </c>
      <c r="AF25" s="125" t="s">
        <v>53</v>
      </c>
      <c r="AG25" s="124" t="s">
        <v>44</v>
      </c>
      <c r="AH25" s="122" t="s">
        <v>53</v>
      </c>
      <c r="AI25" s="125" t="s">
        <v>59</v>
      </c>
      <c r="AJ25" s="125" t="s">
        <v>60</v>
      </c>
      <c r="AK25" s="123" t="s">
        <v>44</v>
      </c>
      <c r="AL25" s="123" t="s">
        <v>44</v>
      </c>
      <c r="AM25" s="125" t="s">
        <v>59</v>
      </c>
      <c r="AN25" s="124" t="s">
        <v>60</v>
      </c>
      <c r="AO25" s="122" t="s">
        <v>44</v>
      </c>
      <c r="AP25" s="125" t="s">
        <v>51</v>
      </c>
      <c r="AQ25" s="125" t="s">
        <v>53</v>
      </c>
      <c r="AR25" s="125" t="s">
        <v>59</v>
      </c>
      <c r="AS25" s="125" t="s">
        <v>60</v>
      </c>
      <c r="AT25" s="123" t="s">
        <v>44</v>
      </c>
      <c r="AU25" s="124" t="s">
        <v>44</v>
      </c>
      <c r="AV25" s="122"/>
      <c r="AW25" s="125"/>
      <c r="AX25" s="126"/>
      <c r="AY25" s="333"/>
      <c r="AZ25" s="334"/>
      <c r="BA25" s="335"/>
      <c r="BB25" s="336"/>
      <c r="BC25" s="254"/>
      <c r="BD25" s="255"/>
      <c r="BE25" s="255"/>
      <c r="BF25" s="255"/>
      <c r="BG25" s="256"/>
    </row>
    <row r="26" spans="2:59" ht="20.25" customHeight="1" x14ac:dyDescent="0.4">
      <c r="B26" s="96">
        <f>B23+1</f>
        <v>3</v>
      </c>
      <c r="C26" s="274" t="s">
        <v>179</v>
      </c>
      <c r="D26" s="275"/>
      <c r="E26" s="276"/>
      <c r="F26" s="97"/>
      <c r="G26" s="324"/>
      <c r="H26" s="277" t="s">
        <v>176</v>
      </c>
      <c r="I26" s="275"/>
      <c r="J26" s="275"/>
      <c r="K26" s="276"/>
      <c r="L26" s="329"/>
      <c r="M26" s="258"/>
      <c r="N26" s="330"/>
      <c r="O26" s="98" t="s">
        <v>87</v>
      </c>
      <c r="P26" s="99"/>
      <c r="Q26" s="99"/>
      <c r="R26" s="100"/>
      <c r="S26" s="101"/>
      <c r="T26" s="102">
        <f>IF(T25="","",VLOOKUP(T25,'【記載例】シフト記号表（勤務時間帯）'!$C$5:$W$46,21,FALSE))</f>
        <v>3.0000000000000018</v>
      </c>
      <c r="U26" s="103">
        <f>IF(U25="","",VLOOKUP(U25,'【記載例】シフト記号表（勤務時間帯）'!$C$5:$W$46,21,FALSE))</f>
        <v>5</v>
      </c>
      <c r="V26" s="103" t="str">
        <f>IF(V25="","",VLOOKUP(V25,'【記載例】シフト記号表（勤務時間帯）'!$C$5:$W$46,21,FALSE))</f>
        <v>-</v>
      </c>
      <c r="W26" s="103">
        <f>IF(W25="","",VLOOKUP(W25,'【記載例】シフト記号表（勤務時間帯）'!$C$5:$W$46,21,FALSE))</f>
        <v>7.9999999999999982</v>
      </c>
      <c r="X26" s="103">
        <f>IF(X25="","",VLOOKUP(X25,'【記載例】シフト記号表（勤務時間帯）'!$C$5:$W$46,21,FALSE))</f>
        <v>8</v>
      </c>
      <c r="Y26" s="103" t="str">
        <f>IF(Y25="","",VLOOKUP(Y25,'【記載例】シフト記号表（勤務時間帯）'!$C$5:$W$46,21,FALSE))</f>
        <v>-</v>
      </c>
      <c r="Z26" s="104">
        <f>IF(Z25="","",VLOOKUP(Z25,'【記載例】シフト記号表（勤務時間帯）'!$C$5:$W$46,21,FALSE))</f>
        <v>7.9999999999999982</v>
      </c>
      <c r="AA26" s="102">
        <f>IF(AA25="","",VLOOKUP(AA25,'【記載例】シフト記号表（勤務時間帯）'!$C$5:$W$46,21,FALSE))</f>
        <v>3.0000000000000018</v>
      </c>
      <c r="AB26" s="103">
        <f>IF(AB25="","",VLOOKUP(AB25,'【記載例】シフト記号表（勤務時間帯）'!$C$5:$W$46,21,FALSE))</f>
        <v>5</v>
      </c>
      <c r="AC26" s="103">
        <f>IF(AC25="","",VLOOKUP(AC25,'【記載例】シフト記号表（勤務時間帯）'!$C$5:$W$46,21,FALSE))</f>
        <v>8</v>
      </c>
      <c r="AD26" s="103" t="str">
        <f>IF(AD25="","",VLOOKUP(AD25,'【記載例】シフト記号表（勤務時間帯）'!$C$5:$W$46,21,FALSE))</f>
        <v>-</v>
      </c>
      <c r="AE26" s="103">
        <f>IF(AE25="","",VLOOKUP(AE25,'【記載例】シフト記号表（勤務時間帯）'!$C$5:$W$46,21,FALSE))</f>
        <v>7.9999999999999982</v>
      </c>
      <c r="AF26" s="103">
        <f>IF(AF25="","",VLOOKUP(AF25,'【記載例】シフト記号表（勤務時間帯）'!$C$5:$W$46,21,FALSE))</f>
        <v>8</v>
      </c>
      <c r="AG26" s="104" t="str">
        <f>IF(AG25="","",VLOOKUP(AG25,'【記載例】シフト記号表（勤務時間帯）'!$C$5:$W$46,21,FALSE))</f>
        <v>-</v>
      </c>
      <c r="AH26" s="102">
        <f>IF(AH25="","",VLOOKUP(AH25,'【記載例】シフト記号表（勤務時間帯）'!$C$5:$W$46,21,FALSE))</f>
        <v>8</v>
      </c>
      <c r="AI26" s="103">
        <f>IF(AI25="","",VLOOKUP(AI25,'【記載例】シフト記号表（勤務時間帯）'!$C$5:$W$46,21,FALSE))</f>
        <v>3.0000000000000018</v>
      </c>
      <c r="AJ26" s="103">
        <f>IF(AJ25="","",VLOOKUP(AJ25,'【記載例】シフト記号表（勤務時間帯）'!$C$5:$W$46,21,FALSE))</f>
        <v>5</v>
      </c>
      <c r="AK26" s="103" t="str">
        <f>IF(AK25="","",VLOOKUP(AK25,'【記載例】シフト記号表（勤務時間帯）'!$C$5:$W$46,21,FALSE))</f>
        <v>-</v>
      </c>
      <c r="AL26" s="103" t="str">
        <f>IF(AL25="","",VLOOKUP(AL25,'【記載例】シフト記号表（勤務時間帯）'!$C$5:$W$46,21,FALSE))</f>
        <v>-</v>
      </c>
      <c r="AM26" s="103">
        <f>IF(AM25="","",VLOOKUP(AM25,'【記載例】シフト記号表（勤務時間帯）'!$C$5:$W$46,21,FALSE))</f>
        <v>3.0000000000000018</v>
      </c>
      <c r="AN26" s="104">
        <f>IF(AN25="","",VLOOKUP(AN25,'【記載例】シフト記号表（勤務時間帯）'!$C$5:$W$46,21,FALSE))</f>
        <v>5</v>
      </c>
      <c r="AO26" s="102" t="str">
        <f>IF(AO25="","",VLOOKUP(AO25,'【記載例】シフト記号表（勤務時間帯）'!$C$5:$W$46,21,FALSE))</f>
        <v>-</v>
      </c>
      <c r="AP26" s="103">
        <f>IF(AP25="","",VLOOKUP(AP25,'【記載例】シフト記号表（勤務時間帯）'!$C$5:$W$46,21,FALSE))</f>
        <v>7.9999999999999982</v>
      </c>
      <c r="AQ26" s="103">
        <f>IF(AQ25="","",VLOOKUP(AQ25,'【記載例】シフト記号表（勤務時間帯）'!$C$5:$W$46,21,FALSE))</f>
        <v>8</v>
      </c>
      <c r="AR26" s="103">
        <f>IF(AR25="","",VLOOKUP(AR25,'【記載例】シフト記号表（勤務時間帯）'!$C$5:$W$46,21,FALSE))</f>
        <v>3.0000000000000018</v>
      </c>
      <c r="AS26" s="103">
        <f>IF(AS25="","",VLOOKUP(AS25,'【記載例】シフト記号表（勤務時間帯）'!$C$5:$W$46,21,FALSE))</f>
        <v>5</v>
      </c>
      <c r="AT26" s="103" t="str">
        <f>IF(AT25="","",VLOOKUP(AT25,'【記載例】シフト記号表（勤務時間帯）'!$C$5:$W$46,21,FALSE))</f>
        <v>-</v>
      </c>
      <c r="AU26" s="104" t="str">
        <f>IF(AU25="","",VLOOKUP(AU25,'【記載例】シフト記号表（勤務時間帯）'!$C$5:$W$46,21,FALSE))</f>
        <v>-</v>
      </c>
      <c r="AV26" s="102" t="str">
        <f>IF(AV25="","",VLOOKUP(AV25,'【記載例】シフト記号表（勤務時間帯）'!$C$5:$W$46,21,FALSE))</f>
        <v/>
      </c>
      <c r="AW26" s="103" t="str">
        <f>IF(AW25="","",VLOOKUP(AW25,'【記載例】シフト記号表（勤務時間帯）'!$C$5:$W$46,21,FALSE))</f>
        <v/>
      </c>
      <c r="AX26" s="105" t="str">
        <f>IF(AX25="","",VLOOKUP(AX25,'【記載例】シフト記号表（勤務時間帯）'!$C$5:$W$46,21,FALSE))</f>
        <v/>
      </c>
      <c r="AY26" s="278">
        <f>IF($BB$3="計画",SUM(T26:AU26),IF($BB$3="実績",SUM(T26:AX26),""))</f>
        <v>112</v>
      </c>
      <c r="AZ26" s="279"/>
      <c r="BA26" s="280">
        <f>IF($BB$3="計画",AY26/4,IF($BB$3="実績",(AY26/($BB$7/7)),""))</f>
        <v>28</v>
      </c>
      <c r="BB26" s="281"/>
      <c r="BC26" s="257"/>
      <c r="BD26" s="258"/>
      <c r="BE26" s="258"/>
      <c r="BF26" s="258"/>
      <c r="BG26" s="259"/>
    </row>
    <row r="27" spans="2:59" ht="20.25" customHeight="1" x14ac:dyDescent="0.4">
      <c r="B27" s="106"/>
      <c r="C27" s="282"/>
      <c r="D27" s="283"/>
      <c r="E27" s="284"/>
      <c r="F27" s="107" t="str">
        <f>C26</f>
        <v>看護職員</v>
      </c>
      <c r="G27" s="325"/>
      <c r="H27" s="285"/>
      <c r="I27" s="283"/>
      <c r="J27" s="283"/>
      <c r="K27" s="284"/>
      <c r="L27" s="331"/>
      <c r="M27" s="261"/>
      <c r="N27" s="332"/>
      <c r="O27" s="108" t="s">
        <v>88</v>
      </c>
      <c r="P27" s="127"/>
      <c r="Q27" s="127"/>
      <c r="R27" s="128"/>
      <c r="S27" s="129"/>
      <c r="T27" s="112">
        <f>IF(T25="","",VLOOKUP(T25,'【記載例】シフト記号表（勤務時間帯）'!$C$5:$Y$46,23,FALSE))</f>
        <v>11.000000000000002</v>
      </c>
      <c r="U27" s="113" t="str">
        <f>IF(U25="","",VLOOKUP(U25,'【記載例】シフト記号表（勤務時間帯）'!$C$5:$Y$46,23,FALSE))</f>
        <v>-</v>
      </c>
      <c r="V27" s="113" t="str">
        <f>IF(V25="","",VLOOKUP(V25,'【記載例】シフト記号表（勤務時間帯）'!$C$5:$Y$46,23,FALSE))</f>
        <v>-</v>
      </c>
      <c r="W27" s="113" t="str">
        <f>IF(W25="","",VLOOKUP(W25,'【記載例】シフト記号表（勤務時間帯）'!$C$5:$Y$46,23,FALSE))</f>
        <v>-</v>
      </c>
      <c r="X27" s="113" t="str">
        <f>IF(X25="","",VLOOKUP(X25,'【記載例】シフト記号表（勤務時間帯）'!$C$5:$Y$46,23,FALSE))</f>
        <v>-</v>
      </c>
      <c r="Y27" s="113" t="str">
        <f>IF(Y25="","",VLOOKUP(Y25,'【記載例】シフト記号表（勤務時間帯）'!$C$5:$Y$46,23,FALSE))</f>
        <v>-</v>
      </c>
      <c r="Z27" s="114" t="str">
        <f>IF(Z25="","",VLOOKUP(Z25,'【記載例】シフト記号表（勤務時間帯）'!$C$5:$Y$46,23,FALSE))</f>
        <v>-</v>
      </c>
      <c r="AA27" s="112">
        <f>IF(AA25="","",VLOOKUP(AA25,'【記載例】シフト記号表（勤務時間帯）'!$C$5:$Y$46,23,FALSE))</f>
        <v>11.000000000000002</v>
      </c>
      <c r="AB27" s="113" t="str">
        <f>IF(AB25="","",VLOOKUP(AB25,'【記載例】シフト記号表（勤務時間帯）'!$C$5:$Y$46,23,FALSE))</f>
        <v>-</v>
      </c>
      <c r="AC27" s="113" t="str">
        <f>IF(AC25="","",VLOOKUP(AC25,'【記載例】シフト記号表（勤務時間帯）'!$C$5:$Y$46,23,FALSE))</f>
        <v>-</v>
      </c>
      <c r="AD27" s="113" t="str">
        <f>IF(AD25="","",VLOOKUP(AD25,'【記載例】シフト記号表（勤務時間帯）'!$C$5:$Y$46,23,FALSE))</f>
        <v>-</v>
      </c>
      <c r="AE27" s="113" t="str">
        <f>IF(AE25="","",VLOOKUP(AE25,'【記載例】シフト記号表（勤務時間帯）'!$C$5:$Y$46,23,FALSE))</f>
        <v>-</v>
      </c>
      <c r="AF27" s="113" t="str">
        <f>IF(AF25="","",VLOOKUP(AF25,'【記載例】シフト記号表（勤務時間帯）'!$C$5:$Y$46,23,FALSE))</f>
        <v>-</v>
      </c>
      <c r="AG27" s="114" t="str">
        <f>IF(AG25="","",VLOOKUP(AG25,'【記載例】シフト記号表（勤務時間帯）'!$C$5:$Y$46,23,FALSE))</f>
        <v>-</v>
      </c>
      <c r="AH27" s="112" t="str">
        <f>IF(AH25="","",VLOOKUP(AH25,'【記載例】シフト記号表（勤務時間帯）'!$C$5:$Y$46,23,FALSE))</f>
        <v>-</v>
      </c>
      <c r="AI27" s="113">
        <f>IF(AI25="","",VLOOKUP(AI25,'【記載例】シフト記号表（勤務時間帯）'!$C$5:$Y$46,23,FALSE))</f>
        <v>11.000000000000002</v>
      </c>
      <c r="AJ27" s="113" t="str">
        <f>IF(AJ25="","",VLOOKUP(AJ25,'【記載例】シフト記号表（勤務時間帯）'!$C$5:$Y$46,23,FALSE))</f>
        <v>-</v>
      </c>
      <c r="AK27" s="113" t="str">
        <f>IF(AK25="","",VLOOKUP(AK25,'【記載例】シフト記号表（勤務時間帯）'!$C$5:$Y$46,23,FALSE))</f>
        <v>-</v>
      </c>
      <c r="AL27" s="113" t="str">
        <f>IF(AL25="","",VLOOKUP(AL25,'【記載例】シフト記号表（勤務時間帯）'!$C$5:$Y$46,23,FALSE))</f>
        <v>-</v>
      </c>
      <c r="AM27" s="113">
        <f>IF(AM25="","",VLOOKUP(AM25,'【記載例】シフト記号表（勤務時間帯）'!$C$5:$Y$46,23,FALSE))</f>
        <v>11.000000000000002</v>
      </c>
      <c r="AN27" s="114" t="str">
        <f>IF(AN25="","",VLOOKUP(AN25,'【記載例】シフト記号表（勤務時間帯）'!$C$5:$Y$46,23,FALSE))</f>
        <v>-</v>
      </c>
      <c r="AO27" s="112" t="str">
        <f>IF(AO25="","",VLOOKUP(AO25,'【記載例】シフト記号表（勤務時間帯）'!$C$5:$Y$46,23,FALSE))</f>
        <v>-</v>
      </c>
      <c r="AP27" s="113" t="str">
        <f>IF(AP25="","",VLOOKUP(AP25,'【記載例】シフト記号表（勤務時間帯）'!$C$5:$Y$46,23,FALSE))</f>
        <v>-</v>
      </c>
      <c r="AQ27" s="113" t="str">
        <f>IF(AQ25="","",VLOOKUP(AQ25,'【記載例】シフト記号表（勤務時間帯）'!$C$5:$Y$46,23,FALSE))</f>
        <v>-</v>
      </c>
      <c r="AR27" s="113">
        <f>IF(AR25="","",VLOOKUP(AR25,'【記載例】シフト記号表（勤務時間帯）'!$C$5:$Y$46,23,FALSE))</f>
        <v>11.000000000000002</v>
      </c>
      <c r="AS27" s="113" t="str">
        <f>IF(AS25="","",VLOOKUP(AS25,'【記載例】シフト記号表（勤務時間帯）'!$C$5:$Y$46,23,FALSE))</f>
        <v>-</v>
      </c>
      <c r="AT27" s="113" t="str">
        <f>IF(AT25="","",VLOOKUP(AT25,'【記載例】シフト記号表（勤務時間帯）'!$C$5:$Y$46,23,FALSE))</f>
        <v>-</v>
      </c>
      <c r="AU27" s="114" t="str">
        <f>IF(AU25="","",VLOOKUP(AU25,'【記載例】シフト記号表（勤務時間帯）'!$C$5:$Y$46,23,FALSE))</f>
        <v>-</v>
      </c>
      <c r="AV27" s="112" t="str">
        <f>IF(AV25="","",VLOOKUP(AV25,'【記載例】シフト記号表（勤務時間帯）'!$C$5:$Y$46,23,FALSE))</f>
        <v/>
      </c>
      <c r="AW27" s="113" t="str">
        <f>IF(AW25="","",VLOOKUP(AW25,'【記載例】シフト記号表（勤務時間帯）'!$C$5:$Y$46,23,FALSE))</f>
        <v/>
      </c>
      <c r="AX27" s="115" t="str">
        <f>IF(AX25="","",VLOOKUP(AX25,'【記載例】シフト記号表（勤務時間帯）'!$C$5:$Y$46,23,FALSE))</f>
        <v/>
      </c>
      <c r="AY27" s="298">
        <f>IF($BB$3="計画",SUM(T27:AU27),IF($BB$3="実績",SUM(T27:AX27),""))</f>
        <v>55.000000000000007</v>
      </c>
      <c r="AZ27" s="299"/>
      <c r="BA27" s="318">
        <f>IF($BB$3="計画",AY27/4,IF($BB$3="実績",(AY27/($BB$7/7)),""))</f>
        <v>13.750000000000002</v>
      </c>
      <c r="BB27" s="319"/>
      <c r="BC27" s="260"/>
      <c r="BD27" s="261"/>
      <c r="BE27" s="261"/>
      <c r="BF27" s="261"/>
      <c r="BG27" s="262"/>
    </row>
    <row r="28" spans="2:59" ht="20.25" customHeight="1" x14ac:dyDescent="0.4">
      <c r="B28" s="116"/>
      <c r="C28" s="274"/>
      <c r="D28" s="275"/>
      <c r="E28" s="276"/>
      <c r="F28" s="97"/>
      <c r="G28" s="337" t="s">
        <v>132</v>
      </c>
      <c r="H28" s="277"/>
      <c r="I28" s="275"/>
      <c r="J28" s="275"/>
      <c r="K28" s="276"/>
      <c r="L28" s="327" t="s">
        <v>162</v>
      </c>
      <c r="M28" s="255"/>
      <c r="N28" s="328"/>
      <c r="O28" s="118" t="s">
        <v>18</v>
      </c>
      <c r="P28" s="119"/>
      <c r="Q28" s="119"/>
      <c r="R28" s="120"/>
      <c r="S28" s="121"/>
      <c r="T28" s="122" t="s">
        <v>44</v>
      </c>
      <c r="U28" s="125" t="s">
        <v>59</v>
      </c>
      <c r="V28" s="125" t="s">
        <v>60</v>
      </c>
      <c r="W28" s="123" t="s">
        <v>44</v>
      </c>
      <c r="X28" s="123" t="s">
        <v>44</v>
      </c>
      <c r="Y28" s="125" t="s">
        <v>59</v>
      </c>
      <c r="Z28" s="124" t="s">
        <v>60</v>
      </c>
      <c r="AA28" s="122" t="s">
        <v>44</v>
      </c>
      <c r="AB28" s="125" t="s">
        <v>51</v>
      </c>
      <c r="AC28" s="125" t="s">
        <v>59</v>
      </c>
      <c r="AD28" s="125" t="s">
        <v>60</v>
      </c>
      <c r="AE28" s="123" t="s">
        <v>44</v>
      </c>
      <c r="AF28" s="125" t="s">
        <v>52</v>
      </c>
      <c r="AG28" s="124" t="s">
        <v>51</v>
      </c>
      <c r="AH28" s="122" t="s">
        <v>44</v>
      </c>
      <c r="AI28" s="125" t="s">
        <v>51</v>
      </c>
      <c r="AJ28" s="125" t="s">
        <v>53</v>
      </c>
      <c r="AK28" s="125" t="s">
        <v>59</v>
      </c>
      <c r="AL28" s="125" t="s">
        <v>60</v>
      </c>
      <c r="AM28" s="123" t="s">
        <v>44</v>
      </c>
      <c r="AN28" s="124" t="s">
        <v>51</v>
      </c>
      <c r="AO28" s="122" t="s">
        <v>52</v>
      </c>
      <c r="AP28" s="125" t="s">
        <v>53</v>
      </c>
      <c r="AQ28" s="125" t="s">
        <v>59</v>
      </c>
      <c r="AR28" s="125" t="s">
        <v>60</v>
      </c>
      <c r="AS28" s="123" t="s">
        <v>44</v>
      </c>
      <c r="AT28" s="123" t="s">
        <v>44</v>
      </c>
      <c r="AU28" s="124" t="s">
        <v>51</v>
      </c>
      <c r="AV28" s="122"/>
      <c r="AW28" s="125"/>
      <c r="AX28" s="126"/>
      <c r="AY28" s="333"/>
      <c r="AZ28" s="334"/>
      <c r="BA28" s="335"/>
      <c r="BB28" s="336"/>
      <c r="BC28" s="254"/>
      <c r="BD28" s="255"/>
      <c r="BE28" s="255"/>
      <c r="BF28" s="255"/>
      <c r="BG28" s="256"/>
    </row>
    <row r="29" spans="2:59" ht="20.25" customHeight="1" x14ac:dyDescent="0.4">
      <c r="B29" s="96">
        <f>B26+1</f>
        <v>4</v>
      </c>
      <c r="C29" s="274" t="s">
        <v>179</v>
      </c>
      <c r="D29" s="275"/>
      <c r="E29" s="276"/>
      <c r="F29" s="97"/>
      <c r="G29" s="324"/>
      <c r="H29" s="277" t="s">
        <v>177</v>
      </c>
      <c r="I29" s="275"/>
      <c r="J29" s="275"/>
      <c r="K29" s="276"/>
      <c r="L29" s="329"/>
      <c r="M29" s="258"/>
      <c r="N29" s="330"/>
      <c r="O29" s="98" t="s">
        <v>87</v>
      </c>
      <c r="P29" s="99"/>
      <c r="Q29" s="99"/>
      <c r="R29" s="100"/>
      <c r="S29" s="101"/>
      <c r="T29" s="102" t="str">
        <f>IF(T28="","",VLOOKUP(T28,'【記載例】シフト記号表（勤務時間帯）'!$C$5:$W$46,21,FALSE))</f>
        <v>-</v>
      </c>
      <c r="U29" s="103">
        <f>IF(U28="","",VLOOKUP(U28,'【記載例】シフト記号表（勤務時間帯）'!$C$5:$W$46,21,FALSE))</f>
        <v>3.0000000000000018</v>
      </c>
      <c r="V29" s="103">
        <f>IF(V28="","",VLOOKUP(V28,'【記載例】シフト記号表（勤務時間帯）'!$C$5:$W$46,21,FALSE))</f>
        <v>5</v>
      </c>
      <c r="W29" s="103" t="str">
        <f>IF(W28="","",VLOOKUP(W28,'【記載例】シフト記号表（勤務時間帯）'!$C$5:$W$46,21,FALSE))</f>
        <v>-</v>
      </c>
      <c r="X29" s="103" t="str">
        <f>IF(X28="","",VLOOKUP(X28,'【記載例】シフト記号表（勤務時間帯）'!$C$5:$W$46,21,FALSE))</f>
        <v>-</v>
      </c>
      <c r="Y29" s="103">
        <f>IF(Y28="","",VLOOKUP(Y28,'【記載例】シフト記号表（勤務時間帯）'!$C$5:$W$46,21,FALSE))</f>
        <v>3.0000000000000018</v>
      </c>
      <c r="Z29" s="104">
        <f>IF(Z28="","",VLOOKUP(Z28,'【記載例】シフト記号表（勤務時間帯）'!$C$5:$W$46,21,FALSE))</f>
        <v>5</v>
      </c>
      <c r="AA29" s="102" t="str">
        <f>IF(AA28="","",VLOOKUP(AA28,'【記載例】シフト記号表（勤務時間帯）'!$C$5:$W$46,21,FALSE))</f>
        <v>-</v>
      </c>
      <c r="AB29" s="103">
        <f>IF(AB28="","",VLOOKUP(AB28,'【記載例】シフト記号表（勤務時間帯）'!$C$5:$W$46,21,FALSE))</f>
        <v>7.9999999999999982</v>
      </c>
      <c r="AC29" s="103">
        <f>IF(AC28="","",VLOOKUP(AC28,'【記載例】シフト記号表（勤務時間帯）'!$C$5:$W$46,21,FALSE))</f>
        <v>3.0000000000000018</v>
      </c>
      <c r="AD29" s="103">
        <f>IF(AD28="","",VLOOKUP(AD28,'【記載例】シフト記号表（勤務時間帯）'!$C$5:$W$46,21,FALSE))</f>
        <v>5</v>
      </c>
      <c r="AE29" s="103" t="str">
        <f>IF(AE28="","",VLOOKUP(AE28,'【記載例】シフト記号表（勤務時間帯）'!$C$5:$W$46,21,FALSE))</f>
        <v>-</v>
      </c>
      <c r="AF29" s="103">
        <f>IF(AF28="","",VLOOKUP(AF28,'【記載例】シフト記号表（勤務時間帯）'!$C$5:$W$46,21,FALSE))</f>
        <v>8</v>
      </c>
      <c r="AG29" s="104">
        <f>IF(AG28="","",VLOOKUP(AG28,'【記載例】シフト記号表（勤務時間帯）'!$C$5:$W$46,21,FALSE))</f>
        <v>7.9999999999999982</v>
      </c>
      <c r="AH29" s="102" t="str">
        <f>IF(AH28="","",VLOOKUP(AH28,'【記載例】シフト記号表（勤務時間帯）'!$C$5:$W$46,21,FALSE))</f>
        <v>-</v>
      </c>
      <c r="AI29" s="103">
        <f>IF(AI28="","",VLOOKUP(AI28,'【記載例】シフト記号表（勤務時間帯）'!$C$5:$W$46,21,FALSE))</f>
        <v>7.9999999999999982</v>
      </c>
      <c r="AJ29" s="103">
        <f>IF(AJ28="","",VLOOKUP(AJ28,'【記載例】シフト記号表（勤務時間帯）'!$C$5:$W$46,21,FALSE))</f>
        <v>8</v>
      </c>
      <c r="AK29" s="103">
        <f>IF(AK28="","",VLOOKUP(AK28,'【記載例】シフト記号表（勤務時間帯）'!$C$5:$W$46,21,FALSE))</f>
        <v>3.0000000000000018</v>
      </c>
      <c r="AL29" s="103">
        <f>IF(AL28="","",VLOOKUP(AL28,'【記載例】シフト記号表（勤務時間帯）'!$C$5:$W$46,21,FALSE))</f>
        <v>5</v>
      </c>
      <c r="AM29" s="103" t="str">
        <f>IF(AM28="","",VLOOKUP(AM28,'【記載例】シフト記号表（勤務時間帯）'!$C$5:$W$46,21,FALSE))</f>
        <v>-</v>
      </c>
      <c r="AN29" s="104">
        <f>IF(AN28="","",VLOOKUP(AN28,'【記載例】シフト記号表（勤務時間帯）'!$C$5:$W$46,21,FALSE))</f>
        <v>7.9999999999999982</v>
      </c>
      <c r="AO29" s="102">
        <f>IF(AO28="","",VLOOKUP(AO28,'【記載例】シフト記号表（勤務時間帯）'!$C$5:$W$46,21,FALSE))</f>
        <v>8</v>
      </c>
      <c r="AP29" s="103">
        <f>IF(AP28="","",VLOOKUP(AP28,'【記載例】シフト記号表（勤務時間帯）'!$C$5:$W$46,21,FALSE))</f>
        <v>8</v>
      </c>
      <c r="AQ29" s="103">
        <f>IF(AQ28="","",VLOOKUP(AQ28,'【記載例】シフト記号表（勤務時間帯）'!$C$5:$W$46,21,FALSE))</f>
        <v>3.0000000000000018</v>
      </c>
      <c r="AR29" s="103">
        <f>IF(AR28="","",VLOOKUP(AR28,'【記載例】シフト記号表（勤務時間帯）'!$C$5:$W$46,21,FALSE))</f>
        <v>5</v>
      </c>
      <c r="AS29" s="103" t="str">
        <f>IF(AS28="","",VLOOKUP(AS28,'【記載例】シフト記号表（勤務時間帯）'!$C$5:$W$46,21,FALSE))</f>
        <v>-</v>
      </c>
      <c r="AT29" s="103" t="str">
        <f>IF(AT28="","",VLOOKUP(AT28,'【記載例】シフト記号表（勤務時間帯）'!$C$5:$W$46,21,FALSE))</f>
        <v>-</v>
      </c>
      <c r="AU29" s="104">
        <f>IF(AU28="","",VLOOKUP(AU28,'【記載例】シフト記号表（勤務時間帯）'!$C$5:$W$46,21,FALSE))</f>
        <v>7.9999999999999982</v>
      </c>
      <c r="AV29" s="102" t="str">
        <f>IF(AV28="","",VLOOKUP(AV28,'【記載例】シフト記号表（勤務時間帯）'!$C$5:$W$46,21,FALSE))</f>
        <v/>
      </c>
      <c r="AW29" s="103" t="str">
        <f>IF(AW28="","",VLOOKUP(AW28,'【記載例】シフト記号表（勤務時間帯）'!$C$5:$W$46,21,FALSE))</f>
        <v/>
      </c>
      <c r="AX29" s="105" t="str">
        <f>IF(AX28="","",VLOOKUP(AX28,'【記載例】シフト記号表（勤務時間帯）'!$C$5:$W$46,21,FALSE))</f>
        <v/>
      </c>
      <c r="AY29" s="278">
        <f>IF($BB$3="計画",SUM(T29:AU29),IF($BB$3="実績",SUM(T29:AX29),""))</f>
        <v>112</v>
      </c>
      <c r="AZ29" s="279"/>
      <c r="BA29" s="280">
        <f>IF($BB$3="計画",AY29/4,IF($BB$3="実績",(AY29/($BB$7/7)),""))</f>
        <v>28</v>
      </c>
      <c r="BB29" s="281"/>
      <c r="BC29" s="257"/>
      <c r="BD29" s="258"/>
      <c r="BE29" s="258"/>
      <c r="BF29" s="258"/>
      <c r="BG29" s="259"/>
    </row>
    <row r="30" spans="2:59" ht="20.25" customHeight="1" x14ac:dyDescent="0.4">
      <c r="B30" s="106"/>
      <c r="C30" s="282"/>
      <c r="D30" s="283"/>
      <c r="E30" s="284"/>
      <c r="F30" s="107" t="str">
        <f>C29</f>
        <v>看護職員</v>
      </c>
      <c r="G30" s="325"/>
      <c r="H30" s="285"/>
      <c r="I30" s="283"/>
      <c r="J30" s="283"/>
      <c r="K30" s="284"/>
      <c r="L30" s="331"/>
      <c r="M30" s="261"/>
      <c r="N30" s="332"/>
      <c r="O30" s="108" t="s">
        <v>88</v>
      </c>
      <c r="P30" s="130"/>
      <c r="Q30" s="130"/>
      <c r="R30" s="110"/>
      <c r="S30" s="111"/>
      <c r="T30" s="112" t="str">
        <f>IF(T28="","",VLOOKUP(T28,'【記載例】シフト記号表（勤務時間帯）'!$C$5:$Y$46,23,FALSE))</f>
        <v>-</v>
      </c>
      <c r="U30" s="113">
        <f>IF(U28="","",VLOOKUP(U28,'【記載例】シフト記号表（勤務時間帯）'!$C$5:$Y$46,23,FALSE))</f>
        <v>11.000000000000002</v>
      </c>
      <c r="V30" s="113" t="str">
        <f>IF(V28="","",VLOOKUP(V28,'【記載例】シフト記号表（勤務時間帯）'!$C$5:$Y$46,23,FALSE))</f>
        <v>-</v>
      </c>
      <c r="W30" s="113" t="str">
        <f>IF(W28="","",VLOOKUP(W28,'【記載例】シフト記号表（勤務時間帯）'!$C$5:$Y$46,23,FALSE))</f>
        <v>-</v>
      </c>
      <c r="X30" s="113" t="str">
        <f>IF(X28="","",VLOOKUP(X28,'【記載例】シフト記号表（勤務時間帯）'!$C$5:$Y$46,23,FALSE))</f>
        <v>-</v>
      </c>
      <c r="Y30" s="113">
        <f>IF(Y28="","",VLOOKUP(Y28,'【記載例】シフト記号表（勤務時間帯）'!$C$5:$Y$46,23,FALSE))</f>
        <v>11.000000000000002</v>
      </c>
      <c r="Z30" s="114" t="str">
        <f>IF(Z28="","",VLOOKUP(Z28,'【記載例】シフト記号表（勤務時間帯）'!$C$5:$Y$46,23,FALSE))</f>
        <v>-</v>
      </c>
      <c r="AA30" s="112" t="str">
        <f>IF(AA28="","",VLOOKUP(AA28,'【記載例】シフト記号表（勤務時間帯）'!$C$5:$Y$46,23,FALSE))</f>
        <v>-</v>
      </c>
      <c r="AB30" s="113" t="str">
        <f>IF(AB28="","",VLOOKUP(AB28,'【記載例】シフト記号表（勤務時間帯）'!$C$5:$Y$46,23,FALSE))</f>
        <v>-</v>
      </c>
      <c r="AC30" s="113">
        <f>IF(AC28="","",VLOOKUP(AC28,'【記載例】シフト記号表（勤務時間帯）'!$C$5:$Y$46,23,FALSE))</f>
        <v>11.000000000000002</v>
      </c>
      <c r="AD30" s="113" t="str">
        <f>IF(AD28="","",VLOOKUP(AD28,'【記載例】シフト記号表（勤務時間帯）'!$C$5:$Y$46,23,FALSE))</f>
        <v>-</v>
      </c>
      <c r="AE30" s="113" t="str">
        <f>IF(AE28="","",VLOOKUP(AE28,'【記載例】シフト記号表（勤務時間帯）'!$C$5:$Y$46,23,FALSE))</f>
        <v>-</v>
      </c>
      <c r="AF30" s="113" t="str">
        <f>IF(AF28="","",VLOOKUP(AF28,'【記載例】シフト記号表（勤務時間帯）'!$C$5:$Y$46,23,FALSE))</f>
        <v>-</v>
      </c>
      <c r="AG30" s="114" t="str">
        <f>IF(AG28="","",VLOOKUP(AG28,'【記載例】シフト記号表（勤務時間帯）'!$C$5:$Y$46,23,FALSE))</f>
        <v>-</v>
      </c>
      <c r="AH30" s="112" t="str">
        <f>IF(AH28="","",VLOOKUP(AH28,'【記載例】シフト記号表（勤務時間帯）'!$C$5:$Y$46,23,FALSE))</f>
        <v>-</v>
      </c>
      <c r="AI30" s="113" t="str">
        <f>IF(AI28="","",VLOOKUP(AI28,'【記載例】シフト記号表（勤務時間帯）'!$C$5:$Y$46,23,FALSE))</f>
        <v>-</v>
      </c>
      <c r="AJ30" s="113" t="str">
        <f>IF(AJ28="","",VLOOKUP(AJ28,'【記載例】シフト記号表（勤務時間帯）'!$C$5:$Y$46,23,FALSE))</f>
        <v>-</v>
      </c>
      <c r="AK30" s="113">
        <f>IF(AK28="","",VLOOKUP(AK28,'【記載例】シフト記号表（勤務時間帯）'!$C$5:$Y$46,23,FALSE))</f>
        <v>11.000000000000002</v>
      </c>
      <c r="AL30" s="113" t="str">
        <f>IF(AL28="","",VLOOKUP(AL28,'【記載例】シフト記号表（勤務時間帯）'!$C$5:$Y$46,23,FALSE))</f>
        <v>-</v>
      </c>
      <c r="AM30" s="113" t="str">
        <f>IF(AM28="","",VLOOKUP(AM28,'【記載例】シフト記号表（勤務時間帯）'!$C$5:$Y$46,23,FALSE))</f>
        <v>-</v>
      </c>
      <c r="AN30" s="114" t="str">
        <f>IF(AN28="","",VLOOKUP(AN28,'【記載例】シフト記号表（勤務時間帯）'!$C$5:$Y$46,23,FALSE))</f>
        <v>-</v>
      </c>
      <c r="AO30" s="112" t="str">
        <f>IF(AO28="","",VLOOKUP(AO28,'【記載例】シフト記号表（勤務時間帯）'!$C$5:$Y$46,23,FALSE))</f>
        <v>-</v>
      </c>
      <c r="AP30" s="113" t="str">
        <f>IF(AP28="","",VLOOKUP(AP28,'【記載例】シフト記号表（勤務時間帯）'!$C$5:$Y$46,23,FALSE))</f>
        <v>-</v>
      </c>
      <c r="AQ30" s="113">
        <f>IF(AQ28="","",VLOOKUP(AQ28,'【記載例】シフト記号表（勤務時間帯）'!$C$5:$Y$46,23,FALSE))</f>
        <v>11.000000000000002</v>
      </c>
      <c r="AR30" s="113" t="str">
        <f>IF(AR28="","",VLOOKUP(AR28,'【記載例】シフト記号表（勤務時間帯）'!$C$5:$Y$46,23,FALSE))</f>
        <v>-</v>
      </c>
      <c r="AS30" s="113" t="str">
        <f>IF(AS28="","",VLOOKUP(AS28,'【記載例】シフト記号表（勤務時間帯）'!$C$5:$Y$46,23,FALSE))</f>
        <v>-</v>
      </c>
      <c r="AT30" s="113" t="str">
        <f>IF(AT28="","",VLOOKUP(AT28,'【記載例】シフト記号表（勤務時間帯）'!$C$5:$Y$46,23,FALSE))</f>
        <v>-</v>
      </c>
      <c r="AU30" s="114" t="str">
        <f>IF(AU28="","",VLOOKUP(AU28,'【記載例】シフト記号表（勤務時間帯）'!$C$5:$Y$46,23,FALSE))</f>
        <v>-</v>
      </c>
      <c r="AV30" s="112" t="str">
        <f>IF(AV28="","",VLOOKUP(AV28,'【記載例】シフト記号表（勤務時間帯）'!$C$5:$Y$46,23,FALSE))</f>
        <v/>
      </c>
      <c r="AW30" s="113" t="str">
        <f>IF(AW28="","",VLOOKUP(AW28,'【記載例】シフト記号表（勤務時間帯）'!$C$5:$Y$46,23,FALSE))</f>
        <v/>
      </c>
      <c r="AX30" s="115" t="str">
        <f>IF(AX28="","",VLOOKUP(AX28,'【記載例】シフト記号表（勤務時間帯）'!$C$5:$Y$46,23,FALSE))</f>
        <v/>
      </c>
      <c r="AY30" s="298">
        <f>IF($BB$3="計画",SUM(T30:AU30),IF($BB$3="実績",SUM(T30:AX30),""))</f>
        <v>55.000000000000007</v>
      </c>
      <c r="AZ30" s="299"/>
      <c r="BA30" s="318">
        <f>IF($BB$3="計画",AY30/4,IF($BB$3="実績",(AY30/($BB$7/7)),""))</f>
        <v>13.750000000000002</v>
      </c>
      <c r="BB30" s="319"/>
      <c r="BC30" s="260"/>
      <c r="BD30" s="261"/>
      <c r="BE30" s="261"/>
      <c r="BF30" s="261"/>
      <c r="BG30" s="262"/>
    </row>
    <row r="31" spans="2:59" ht="20.25" customHeight="1" x14ac:dyDescent="0.4">
      <c r="B31" s="116"/>
      <c r="C31" s="274"/>
      <c r="D31" s="275"/>
      <c r="E31" s="276"/>
      <c r="F31" s="97"/>
      <c r="G31" s="337" t="s">
        <v>132</v>
      </c>
      <c r="H31" s="277"/>
      <c r="I31" s="275"/>
      <c r="J31" s="275"/>
      <c r="K31" s="276"/>
      <c r="L31" s="327" t="s">
        <v>163</v>
      </c>
      <c r="M31" s="255"/>
      <c r="N31" s="328"/>
      <c r="O31" s="118" t="s">
        <v>18</v>
      </c>
      <c r="P31" s="119"/>
      <c r="Q31" s="119"/>
      <c r="R31" s="120"/>
      <c r="S31" s="121"/>
      <c r="T31" s="122" t="s">
        <v>54</v>
      </c>
      <c r="U31" s="125" t="s">
        <v>51</v>
      </c>
      <c r="V31" s="125" t="s">
        <v>44</v>
      </c>
      <c r="W31" s="125" t="s">
        <v>51</v>
      </c>
      <c r="X31" s="125" t="s">
        <v>54</v>
      </c>
      <c r="Y31" s="125" t="s">
        <v>54</v>
      </c>
      <c r="Z31" s="124" t="s">
        <v>44</v>
      </c>
      <c r="AA31" s="122" t="s">
        <v>54</v>
      </c>
      <c r="AB31" s="125" t="s">
        <v>54</v>
      </c>
      <c r="AC31" s="125" t="s">
        <v>44</v>
      </c>
      <c r="AD31" s="125" t="s">
        <v>54</v>
      </c>
      <c r="AE31" s="125" t="s">
        <v>54</v>
      </c>
      <c r="AF31" s="125" t="s">
        <v>44</v>
      </c>
      <c r="AG31" s="124" t="s">
        <v>54</v>
      </c>
      <c r="AH31" s="122" t="s">
        <v>54</v>
      </c>
      <c r="AI31" s="125" t="s">
        <v>44</v>
      </c>
      <c r="AJ31" s="125" t="s">
        <v>51</v>
      </c>
      <c r="AK31" s="125" t="s">
        <v>44</v>
      </c>
      <c r="AL31" s="125" t="s">
        <v>54</v>
      </c>
      <c r="AM31" s="125" t="s">
        <v>54</v>
      </c>
      <c r="AN31" s="124" t="s">
        <v>54</v>
      </c>
      <c r="AO31" s="122" t="s">
        <v>44</v>
      </c>
      <c r="AP31" s="125" t="s">
        <v>54</v>
      </c>
      <c r="AQ31" s="125" t="s">
        <v>44</v>
      </c>
      <c r="AR31" s="125" t="s">
        <v>54</v>
      </c>
      <c r="AS31" s="125" t="s">
        <v>54</v>
      </c>
      <c r="AT31" s="125" t="s">
        <v>54</v>
      </c>
      <c r="AU31" s="124" t="s">
        <v>54</v>
      </c>
      <c r="AV31" s="122"/>
      <c r="AW31" s="125"/>
      <c r="AX31" s="126"/>
      <c r="AY31" s="333"/>
      <c r="AZ31" s="334"/>
      <c r="BA31" s="335"/>
      <c r="BB31" s="336"/>
      <c r="BC31" s="254"/>
      <c r="BD31" s="255"/>
      <c r="BE31" s="255"/>
      <c r="BF31" s="255"/>
      <c r="BG31" s="256"/>
    </row>
    <row r="32" spans="2:59" ht="20.25" customHeight="1" x14ac:dyDescent="0.4">
      <c r="B32" s="96">
        <f>B29+1</f>
        <v>5</v>
      </c>
      <c r="C32" s="274" t="s">
        <v>179</v>
      </c>
      <c r="D32" s="275"/>
      <c r="E32" s="276"/>
      <c r="F32" s="97"/>
      <c r="G32" s="324"/>
      <c r="H32" s="277" t="s">
        <v>177</v>
      </c>
      <c r="I32" s="275"/>
      <c r="J32" s="275"/>
      <c r="K32" s="276"/>
      <c r="L32" s="329"/>
      <c r="M32" s="258"/>
      <c r="N32" s="330"/>
      <c r="O32" s="98" t="s">
        <v>87</v>
      </c>
      <c r="P32" s="99"/>
      <c r="Q32" s="99"/>
      <c r="R32" s="100"/>
      <c r="S32" s="101"/>
      <c r="T32" s="102">
        <f>IF(T31="","",VLOOKUP(T31,'【記載例】シフト記号表（勤務時間帯）'!$C$5:$W$46,21,FALSE))</f>
        <v>7.9999999999999982</v>
      </c>
      <c r="U32" s="103">
        <f>IF(U31="","",VLOOKUP(U31,'【記載例】シフト記号表（勤務時間帯）'!$C$5:$W$46,21,FALSE))</f>
        <v>7.9999999999999982</v>
      </c>
      <c r="V32" s="103" t="str">
        <f>IF(V31="","",VLOOKUP(V31,'【記載例】シフト記号表（勤務時間帯）'!$C$5:$W$46,21,FALSE))</f>
        <v>-</v>
      </c>
      <c r="W32" s="103">
        <f>IF(W31="","",VLOOKUP(W31,'【記載例】シフト記号表（勤務時間帯）'!$C$5:$W$46,21,FALSE))</f>
        <v>7.9999999999999982</v>
      </c>
      <c r="X32" s="103">
        <f>IF(X31="","",VLOOKUP(X31,'【記載例】シフト記号表（勤務時間帯）'!$C$5:$W$46,21,FALSE))</f>
        <v>7.9999999999999982</v>
      </c>
      <c r="Y32" s="103">
        <f>IF(Y31="","",VLOOKUP(Y31,'【記載例】シフト記号表（勤務時間帯）'!$C$5:$W$46,21,FALSE))</f>
        <v>7.9999999999999982</v>
      </c>
      <c r="Z32" s="104" t="str">
        <f>IF(Z31="","",VLOOKUP(Z31,'【記載例】シフト記号表（勤務時間帯）'!$C$5:$W$46,21,FALSE))</f>
        <v>-</v>
      </c>
      <c r="AA32" s="102">
        <f>IF(AA31="","",VLOOKUP(AA31,'【記載例】シフト記号表（勤務時間帯）'!$C$5:$W$46,21,FALSE))</f>
        <v>7.9999999999999982</v>
      </c>
      <c r="AB32" s="103">
        <f>IF(AB31="","",VLOOKUP(AB31,'【記載例】シフト記号表（勤務時間帯）'!$C$5:$W$46,21,FALSE))</f>
        <v>7.9999999999999982</v>
      </c>
      <c r="AC32" s="103" t="str">
        <f>IF(AC31="","",VLOOKUP(AC31,'【記載例】シフト記号表（勤務時間帯）'!$C$5:$W$46,21,FALSE))</f>
        <v>-</v>
      </c>
      <c r="AD32" s="103">
        <f>IF(AD31="","",VLOOKUP(AD31,'【記載例】シフト記号表（勤務時間帯）'!$C$5:$W$46,21,FALSE))</f>
        <v>7.9999999999999982</v>
      </c>
      <c r="AE32" s="103">
        <f>IF(AE31="","",VLOOKUP(AE31,'【記載例】シフト記号表（勤務時間帯）'!$C$5:$W$46,21,FALSE))</f>
        <v>7.9999999999999982</v>
      </c>
      <c r="AF32" s="103" t="str">
        <f>IF(AF31="","",VLOOKUP(AF31,'【記載例】シフト記号表（勤務時間帯）'!$C$5:$W$46,21,FALSE))</f>
        <v>-</v>
      </c>
      <c r="AG32" s="104">
        <f>IF(AG31="","",VLOOKUP(AG31,'【記載例】シフト記号表（勤務時間帯）'!$C$5:$W$46,21,FALSE))</f>
        <v>7.9999999999999982</v>
      </c>
      <c r="AH32" s="102">
        <f>IF(AH31="","",VLOOKUP(AH31,'【記載例】シフト記号表（勤務時間帯）'!$C$5:$W$46,21,FALSE))</f>
        <v>7.9999999999999982</v>
      </c>
      <c r="AI32" s="103" t="str">
        <f>IF(AI31="","",VLOOKUP(AI31,'【記載例】シフト記号表（勤務時間帯）'!$C$5:$W$46,21,FALSE))</f>
        <v>-</v>
      </c>
      <c r="AJ32" s="103">
        <f>IF(AJ31="","",VLOOKUP(AJ31,'【記載例】シフト記号表（勤務時間帯）'!$C$5:$W$46,21,FALSE))</f>
        <v>7.9999999999999982</v>
      </c>
      <c r="AK32" s="103" t="str">
        <f>IF(AK31="","",VLOOKUP(AK31,'【記載例】シフト記号表（勤務時間帯）'!$C$5:$W$46,21,FALSE))</f>
        <v>-</v>
      </c>
      <c r="AL32" s="103">
        <f>IF(AL31="","",VLOOKUP(AL31,'【記載例】シフト記号表（勤務時間帯）'!$C$5:$W$46,21,FALSE))</f>
        <v>7.9999999999999982</v>
      </c>
      <c r="AM32" s="103">
        <f>IF(AM31="","",VLOOKUP(AM31,'【記載例】シフト記号表（勤務時間帯）'!$C$5:$W$46,21,FALSE))</f>
        <v>7.9999999999999982</v>
      </c>
      <c r="AN32" s="104">
        <f>IF(AN31="","",VLOOKUP(AN31,'【記載例】シフト記号表（勤務時間帯）'!$C$5:$W$46,21,FALSE))</f>
        <v>7.9999999999999982</v>
      </c>
      <c r="AO32" s="102" t="str">
        <f>IF(AO31="","",VLOOKUP(AO31,'【記載例】シフト記号表（勤務時間帯）'!$C$5:$W$46,21,FALSE))</f>
        <v>-</v>
      </c>
      <c r="AP32" s="103">
        <f>IF(AP31="","",VLOOKUP(AP31,'【記載例】シフト記号表（勤務時間帯）'!$C$5:$W$46,21,FALSE))</f>
        <v>7.9999999999999982</v>
      </c>
      <c r="AQ32" s="103" t="str">
        <f>IF(AQ31="","",VLOOKUP(AQ31,'【記載例】シフト記号表（勤務時間帯）'!$C$5:$W$46,21,FALSE))</f>
        <v>-</v>
      </c>
      <c r="AR32" s="103">
        <f>IF(AR31="","",VLOOKUP(AR31,'【記載例】シフト記号表（勤務時間帯）'!$C$5:$W$46,21,FALSE))</f>
        <v>7.9999999999999982</v>
      </c>
      <c r="AS32" s="103">
        <f>IF(AS31="","",VLOOKUP(AS31,'【記載例】シフト記号表（勤務時間帯）'!$C$5:$W$46,21,FALSE))</f>
        <v>7.9999999999999982</v>
      </c>
      <c r="AT32" s="103">
        <f>IF(AT31="","",VLOOKUP(AT31,'【記載例】シフト記号表（勤務時間帯）'!$C$5:$W$46,21,FALSE))</f>
        <v>7.9999999999999982</v>
      </c>
      <c r="AU32" s="104">
        <f>IF(AU31="","",VLOOKUP(AU31,'【記載例】シフト記号表（勤務時間帯）'!$C$5:$W$46,21,FALSE))</f>
        <v>7.9999999999999982</v>
      </c>
      <c r="AV32" s="102" t="str">
        <f>IF(AV31="","",VLOOKUP(AV31,'【記載例】シフト記号表（勤務時間帯）'!$C$5:$W$46,21,FALSE))</f>
        <v/>
      </c>
      <c r="AW32" s="103" t="str">
        <f>IF(AW31="","",VLOOKUP(AW31,'【記載例】シフト記号表（勤務時間帯）'!$C$5:$W$46,21,FALSE))</f>
        <v/>
      </c>
      <c r="AX32" s="105" t="str">
        <f>IF(AX31="","",VLOOKUP(AX31,'【記載例】シフト記号表（勤務時間帯）'!$C$5:$W$46,21,FALSE))</f>
        <v/>
      </c>
      <c r="AY32" s="278">
        <f>IF($BB$3="計画",SUM(T32:AU32),IF($BB$3="実績",SUM(T32:AX32),""))</f>
        <v>159.99999999999997</v>
      </c>
      <c r="AZ32" s="279"/>
      <c r="BA32" s="280">
        <f>IF($BB$3="計画",AY32/4,IF($BB$3="実績",(AY32/($BB$7/7)),""))</f>
        <v>39.999999999999993</v>
      </c>
      <c r="BB32" s="281"/>
      <c r="BC32" s="257"/>
      <c r="BD32" s="258"/>
      <c r="BE32" s="258"/>
      <c r="BF32" s="258"/>
      <c r="BG32" s="259"/>
    </row>
    <row r="33" spans="2:59" ht="20.25" customHeight="1" x14ac:dyDescent="0.4">
      <c r="B33" s="106"/>
      <c r="C33" s="282"/>
      <c r="D33" s="283"/>
      <c r="E33" s="284"/>
      <c r="F33" s="107" t="str">
        <f>C32</f>
        <v>看護職員</v>
      </c>
      <c r="G33" s="325"/>
      <c r="H33" s="285"/>
      <c r="I33" s="283"/>
      <c r="J33" s="283"/>
      <c r="K33" s="284"/>
      <c r="L33" s="331"/>
      <c r="M33" s="261"/>
      <c r="N33" s="332"/>
      <c r="O33" s="108" t="s">
        <v>88</v>
      </c>
      <c r="P33" s="109"/>
      <c r="Q33" s="109"/>
      <c r="R33" s="131"/>
      <c r="S33" s="132"/>
      <c r="T33" s="112" t="str">
        <f>IF(T31="","",VLOOKUP(T31,'【記載例】シフト記号表（勤務時間帯）'!$C$5:$Y$46,23,FALSE))</f>
        <v>-</v>
      </c>
      <c r="U33" s="113" t="str">
        <f>IF(U31="","",VLOOKUP(U31,'【記載例】シフト記号表（勤務時間帯）'!$C$5:$Y$46,23,FALSE))</f>
        <v>-</v>
      </c>
      <c r="V33" s="113" t="str">
        <f>IF(V31="","",VLOOKUP(V31,'【記載例】シフト記号表（勤務時間帯）'!$C$5:$Y$46,23,FALSE))</f>
        <v>-</v>
      </c>
      <c r="W33" s="113" t="str">
        <f>IF(W31="","",VLOOKUP(W31,'【記載例】シフト記号表（勤務時間帯）'!$C$5:$Y$46,23,FALSE))</f>
        <v>-</v>
      </c>
      <c r="X33" s="113" t="str">
        <f>IF(X31="","",VLOOKUP(X31,'【記載例】シフト記号表（勤務時間帯）'!$C$5:$Y$46,23,FALSE))</f>
        <v>-</v>
      </c>
      <c r="Y33" s="113" t="str">
        <f>IF(Y31="","",VLOOKUP(Y31,'【記載例】シフト記号表（勤務時間帯）'!$C$5:$Y$46,23,FALSE))</f>
        <v>-</v>
      </c>
      <c r="Z33" s="114" t="str">
        <f>IF(Z31="","",VLOOKUP(Z31,'【記載例】シフト記号表（勤務時間帯）'!$C$5:$Y$46,23,FALSE))</f>
        <v>-</v>
      </c>
      <c r="AA33" s="112" t="str">
        <f>IF(AA31="","",VLOOKUP(AA31,'【記載例】シフト記号表（勤務時間帯）'!$C$5:$Y$46,23,FALSE))</f>
        <v>-</v>
      </c>
      <c r="AB33" s="113" t="str">
        <f>IF(AB31="","",VLOOKUP(AB31,'【記載例】シフト記号表（勤務時間帯）'!$C$5:$Y$46,23,FALSE))</f>
        <v>-</v>
      </c>
      <c r="AC33" s="113" t="str">
        <f>IF(AC31="","",VLOOKUP(AC31,'【記載例】シフト記号表（勤務時間帯）'!$C$5:$Y$46,23,FALSE))</f>
        <v>-</v>
      </c>
      <c r="AD33" s="113" t="str">
        <f>IF(AD31="","",VLOOKUP(AD31,'【記載例】シフト記号表（勤務時間帯）'!$C$5:$Y$46,23,FALSE))</f>
        <v>-</v>
      </c>
      <c r="AE33" s="113" t="str">
        <f>IF(AE31="","",VLOOKUP(AE31,'【記載例】シフト記号表（勤務時間帯）'!$C$5:$Y$46,23,FALSE))</f>
        <v>-</v>
      </c>
      <c r="AF33" s="113" t="str">
        <f>IF(AF31="","",VLOOKUP(AF31,'【記載例】シフト記号表（勤務時間帯）'!$C$5:$Y$46,23,FALSE))</f>
        <v>-</v>
      </c>
      <c r="AG33" s="114" t="str">
        <f>IF(AG31="","",VLOOKUP(AG31,'【記載例】シフト記号表（勤務時間帯）'!$C$5:$Y$46,23,FALSE))</f>
        <v>-</v>
      </c>
      <c r="AH33" s="112" t="str">
        <f>IF(AH31="","",VLOOKUP(AH31,'【記載例】シフト記号表（勤務時間帯）'!$C$5:$Y$46,23,FALSE))</f>
        <v>-</v>
      </c>
      <c r="AI33" s="113" t="str">
        <f>IF(AI31="","",VLOOKUP(AI31,'【記載例】シフト記号表（勤務時間帯）'!$C$5:$Y$46,23,FALSE))</f>
        <v>-</v>
      </c>
      <c r="AJ33" s="113" t="str">
        <f>IF(AJ31="","",VLOOKUP(AJ31,'【記載例】シフト記号表（勤務時間帯）'!$C$5:$Y$46,23,FALSE))</f>
        <v>-</v>
      </c>
      <c r="AK33" s="113" t="str">
        <f>IF(AK31="","",VLOOKUP(AK31,'【記載例】シフト記号表（勤務時間帯）'!$C$5:$Y$46,23,FALSE))</f>
        <v>-</v>
      </c>
      <c r="AL33" s="113" t="str">
        <f>IF(AL31="","",VLOOKUP(AL31,'【記載例】シフト記号表（勤務時間帯）'!$C$5:$Y$46,23,FALSE))</f>
        <v>-</v>
      </c>
      <c r="AM33" s="113" t="str">
        <f>IF(AM31="","",VLOOKUP(AM31,'【記載例】シフト記号表（勤務時間帯）'!$C$5:$Y$46,23,FALSE))</f>
        <v>-</v>
      </c>
      <c r="AN33" s="114" t="str">
        <f>IF(AN31="","",VLOOKUP(AN31,'【記載例】シフト記号表（勤務時間帯）'!$C$5:$Y$46,23,FALSE))</f>
        <v>-</v>
      </c>
      <c r="AO33" s="112" t="str">
        <f>IF(AO31="","",VLOOKUP(AO31,'【記載例】シフト記号表（勤務時間帯）'!$C$5:$Y$46,23,FALSE))</f>
        <v>-</v>
      </c>
      <c r="AP33" s="113" t="str">
        <f>IF(AP31="","",VLOOKUP(AP31,'【記載例】シフト記号表（勤務時間帯）'!$C$5:$Y$46,23,FALSE))</f>
        <v>-</v>
      </c>
      <c r="AQ33" s="113" t="str">
        <f>IF(AQ31="","",VLOOKUP(AQ31,'【記載例】シフト記号表（勤務時間帯）'!$C$5:$Y$46,23,FALSE))</f>
        <v>-</v>
      </c>
      <c r="AR33" s="113" t="str">
        <f>IF(AR31="","",VLOOKUP(AR31,'【記載例】シフト記号表（勤務時間帯）'!$C$5:$Y$46,23,FALSE))</f>
        <v>-</v>
      </c>
      <c r="AS33" s="113" t="str">
        <f>IF(AS31="","",VLOOKUP(AS31,'【記載例】シフト記号表（勤務時間帯）'!$C$5:$Y$46,23,FALSE))</f>
        <v>-</v>
      </c>
      <c r="AT33" s="113" t="str">
        <f>IF(AT31="","",VLOOKUP(AT31,'【記載例】シフト記号表（勤務時間帯）'!$C$5:$Y$46,23,FALSE))</f>
        <v>-</v>
      </c>
      <c r="AU33" s="114" t="str">
        <f>IF(AU31="","",VLOOKUP(AU31,'【記載例】シフト記号表（勤務時間帯）'!$C$5:$Y$46,23,FALSE))</f>
        <v>-</v>
      </c>
      <c r="AV33" s="112" t="str">
        <f>IF(AV31="","",VLOOKUP(AV31,'【記載例】シフト記号表（勤務時間帯）'!$C$5:$Y$46,23,FALSE))</f>
        <v/>
      </c>
      <c r="AW33" s="113" t="str">
        <f>IF(AW31="","",VLOOKUP(AW31,'【記載例】シフト記号表（勤務時間帯）'!$C$5:$Y$46,23,FALSE))</f>
        <v/>
      </c>
      <c r="AX33" s="115" t="str">
        <f>IF(AX31="","",VLOOKUP(AX31,'【記載例】シフト記号表（勤務時間帯）'!$C$5:$Y$46,23,FALSE))</f>
        <v/>
      </c>
      <c r="AY33" s="298">
        <f>IF($BB$3="計画",SUM(T33:AU33),IF($BB$3="実績",SUM(T33:AX33),""))</f>
        <v>0</v>
      </c>
      <c r="AZ33" s="299"/>
      <c r="BA33" s="318">
        <f>IF($BB$3="計画",AY33/4,IF($BB$3="実績",(AY33/($BB$7/7)),""))</f>
        <v>0</v>
      </c>
      <c r="BB33" s="319"/>
      <c r="BC33" s="260"/>
      <c r="BD33" s="261"/>
      <c r="BE33" s="261"/>
      <c r="BF33" s="261"/>
      <c r="BG33" s="262"/>
    </row>
    <row r="34" spans="2:59" ht="20.25" customHeight="1" x14ac:dyDescent="0.4">
      <c r="B34" s="116"/>
      <c r="C34" s="274"/>
      <c r="D34" s="275"/>
      <c r="E34" s="276"/>
      <c r="F34" s="97"/>
      <c r="G34" s="337" t="s">
        <v>132</v>
      </c>
      <c r="H34" s="277"/>
      <c r="I34" s="275"/>
      <c r="J34" s="275"/>
      <c r="K34" s="276"/>
      <c r="L34" s="327" t="s">
        <v>164</v>
      </c>
      <c r="M34" s="255"/>
      <c r="N34" s="328"/>
      <c r="O34" s="118" t="s">
        <v>18</v>
      </c>
      <c r="P34" s="127"/>
      <c r="Q34" s="127"/>
      <c r="R34" s="128"/>
      <c r="S34" s="133"/>
      <c r="T34" s="122" t="s">
        <v>60</v>
      </c>
      <c r="U34" s="125" t="s">
        <v>44</v>
      </c>
      <c r="V34" s="125" t="s">
        <v>51</v>
      </c>
      <c r="W34" s="125" t="s">
        <v>44</v>
      </c>
      <c r="X34" s="125" t="s">
        <v>59</v>
      </c>
      <c r="Y34" s="125" t="s">
        <v>60</v>
      </c>
      <c r="Z34" s="124" t="s">
        <v>44</v>
      </c>
      <c r="AA34" s="122" t="s">
        <v>53</v>
      </c>
      <c r="AB34" s="125" t="s">
        <v>59</v>
      </c>
      <c r="AC34" s="125" t="s">
        <v>60</v>
      </c>
      <c r="AD34" s="125" t="s">
        <v>44</v>
      </c>
      <c r="AE34" s="125" t="s">
        <v>51</v>
      </c>
      <c r="AF34" s="125" t="s">
        <v>59</v>
      </c>
      <c r="AG34" s="124" t="s">
        <v>60</v>
      </c>
      <c r="AH34" s="122" t="s">
        <v>44</v>
      </c>
      <c r="AI34" s="125" t="s">
        <v>53</v>
      </c>
      <c r="AJ34" s="125" t="s">
        <v>53</v>
      </c>
      <c r="AK34" s="125" t="s">
        <v>44</v>
      </c>
      <c r="AL34" s="125" t="s">
        <v>53</v>
      </c>
      <c r="AM34" s="125" t="s">
        <v>44</v>
      </c>
      <c r="AN34" s="124" t="s">
        <v>59</v>
      </c>
      <c r="AO34" s="122" t="s">
        <v>60</v>
      </c>
      <c r="AP34" s="125" t="s">
        <v>53</v>
      </c>
      <c r="AQ34" s="125" t="s">
        <v>53</v>
      </c>
      <c r="AR34" s="125" t="s">
        <v>44</v>
      </c>
      <c r="AS34" s="125" t="s">
        <v>53</v>
      </c>
      <c r="AT34" s="125" t="s">
        <v>51</v>
      </c>
      <c r="AU34" s="124" t="s">
        <v>44</v>
      </c>
      <c r="AV34" s="122"/>
      <c r="AW34" s="125"/>
      <c r="AX34" s="126"/>
      <c r="AY34" s="333"/>
      <c r="AZ34" s="334"/>
      <c r="BA34" s="335"/>
      <c r="BB34" s="336"/>
      <c r="BC34" s="254"/>
      <c r="BD34" s="255"/>
      <c r="BE34" s="255"/>
      <c r="BF34" s="255"/>
      <c r="BG34" s="256"/>
    </row>
    <row r="35" spans="2:59" ht="20.25" customHeight="1" x14ac:dyDescent="0.4">
      <c r="B35" s="96">
        <f>B32+1</f>
        <v>6</v>
      </c>
      <c r="C35" s="274" t="s">
        <v>179</v>
      </c>
      <c r="D35" s="275"/>
      <c r="E35" s="276"/>
      <c r="F35" s="97"/>
      <c r="G35" s="324"/>
      <c r="H35" s="277" t="s">
        <v>175</v>
      </c>
      <c r="I35" s="275"/>
      <c r="J35" s="275"/>
      <c r="K35" s="276"/>
      <c r="L35" s="329"/>
      <c r="M35" s="258"/>
      <c r="N35" s="330"/>
      <c r="O35" s="98" t="s">
        <v>87</v>
      </c>
      <c r="P35" s="99"/>
      <c r="Q35" s="99"/>
      <c r="R35" s="100"/>
      <c r="S35" s="101"/>
      <c r="T35" s="102">
        <f>IF(T34="","",VLOOKUP(T34,'【記載例】シフト記号表（勤務時間帯）'!$C$5:$W$46,21,FALSE))</f>
        <v>5</v>
      </c>
      <c r="U35" s="103" t="str">
        <f>IF(U34="","",VLOOKUP(U34,'【記載例】シフト記号表（勤務時間帯）'!$C$5:$W$46,21,FALSE))</f>
        <v>-</v>
      </c>
      <c r="V35" s="103">
        <f>IF(V34="","",VLOOKUP(V34,'【記載例】シフト記号表（勤務時間帯）'!$C$5:$W$46,21,FALSE))</f>
        <v>7.9999999999999982</v>
      </c>
      <c r="W35" s="103" t="str">
        <f>IF(W34="","",VLOOKUP(W34,'【記載例】シフト記号表（勤務時間帯）'!$C$5:$W$46,21,FALSE))</f>
        <v>-</v>
      </c>
      <c r="X35" s="103">
        <f>IF(X34="","",VLOOKUP(X34,'【記載例】シフト記号表（勤務時間帯）'!$C$5:$W$46,21,FALSE))</f>
        <v>3.0000000000000018</v>
      </c>
      <c r="Y35" s="103">
        <f>IF(Y34="","",VLOOKUP(Y34,'【記載例】シフト記号表（勤務時間帯）'!$C$5:$W$46,21,FALSE))</f>
        <v>5</v>
      </c>
      <c r="Z35" s="104" t="str">
        <f>IF(Z34="","",VLOOKUP(Z34,'【記載例】シフト記号表（勤務時間帯）'!$C$5:$W$46,21,FALSE))</f>
        <v>-</v>
      </c>
      <c r="AA35" s="102">
        <f>IF(AA34="","",VLOOKUP(AA34,'【記載例】シフト記号表（勤務時間帯）'!$C$5:$W$46,21,FALSE))</f>
        <v>8</v>
      </c>
      <c r="AB35" s="103">
        <f>IF(AB34="","",VLOOKUP(AB34,'【記載例】シフト記号表（勤務時間帯）'!$C$5:$W$46,21,FALSE))</f>
        <v>3.0000000000000018</v>
      </c>
      <c r="AC35" s="103">
        <f>IF(AC34="","",VLOOKUP(AC34,'【記載例】シフト記号表（勤務時間帯）'!$C$5:$W$46,21,FALSE))</f>
        <v>5</v>
      </c>
      <c r="AD35" s="103" t="str">
        <f>IF(AD34="","",VLOOKUP(AD34,'【記載例】シフト記号表（勤務時間帯）'!$C$5:$W$46,21,FALSE))</f>
        <v>-</v>
      </c>
      <c r="AE35" s="103">
        <f>IF(AE34="","",VLOOKUP(AE34,'【記載例】シフト記号表（勤務時間帯）'!$C$5:$W$46,21,FALSE))</f>
        <v>7.9999999999999982</v>
      </c>
      <c r="AF35" s="103">
        <f>IF(AF34="","",VLOOKUP(AF34,'【記載例】シフト記号表（勤務時間帯）'!$C$5:$W$46,21,FALSE))</f>
        <v>3.0000000000000018</v>
      </c>
      <c r="AG35" s="104">
        <f>IF(AG34="","",VLOOKUP(AG34,'【記載例】シフト記号表（勤務時間帯）'!$C$5:$W$46,21,FALSE))</f>
        <v>5</v>
      </c>
      <c r="AH35" s="102" t="str">
        <f>IF(AH34="","",VLOOKUP(AH34,'【記載例】シフト記号表（勤務時間帯）'!$C$5:$W$46,21,FALSE))</f>
        <v>-</v>
      </c>
      <c r="AI35" s="103">
        <f>IF(AI34="","",VLOOKUP(AI34,'【記載例】シフト記号表（勤務時間帯）'!$C$5:$W$46,21,FALSE))</f>
        <v>8</v>
      </c>
      <c r="AJ35" s="103">
        <f>IF(AJ34="","",VLOOKUP(AJ34,'【記載例】シフト記号表（勤務時間帯）'!$C$5:$W$46,21,FALSE))</f>
        <v>8</v>
      </c>
      <c r="AK35" s="103" t="str">
        <f>IF(AK34="","",VLOOKUP(AK34,'【記載例】シフト記号表（勤務時間帯）'!$C$5:$W$46,21,FALSE))</f>
        <v>-</v>
      </c>
      <c r="AL35" s="103">
        <f>IF(AL34="","",VLOOKUP(AL34,'【記載例】シフト記号表（勤務時間帯）'!$C$5:$W$46,21,FALSE))</f>
        <v>8</v>
      </c>
      <c r="AM35" s="103" t="str">
        <f>IF(AM34="","",VLOOKUP(AM34,'【記載例】シフト記号表（勤務時間帯）'!$C$5:$W$46,21,FALSE))</f>
        <v>-</v>
      </c>
      <c r="AN35" s="104">
        <f>IF(AN34="","",VLOOKUP(AN34,'【記載例】シフト記号表（勤務時間帯）'!$C$5:$W$46,21,FALSE))</f>
        <v>3.0000000000000018</v>
      </c>
      <c r="AO35" s="102">
        <f>IF(AO34="","",VLOOKUP(AO34,'【記載例】シフト記号表（勤務時間帯）'!$C$5:$W$46,21,FALSE))</f>
        <v>5</v>
      </c>
      <c r="AP35" s="103">
        <f>IF(AP34="","",VLOOKUP(AP34,'【記載例】シフト記号表（勤務時間帯）'!$C$5:$W$46,21,FALSE))</f>
        <v>8</v>
      </c>
      <c r="AQ35" s="103">
        <f>IF(AQ34="","",VLOOKUP(AQ34,'【記載例】シフト記号表（勤務時間帯）'!$C$5:$W$46,21,FALSE))</f>
        <v>8</v>
      </c>
      <c r="AR35" s="103" t="str">
        <f>IF(AR34="","",VLOOKUP(AR34,'【記載例】シフト記号表（勤務時間帯）'!$C$5:$W$46,21,FALSE))</f>
        <v>-</v>
      </c>
      <c r="AS35" s="103">
        <f>IF(AS34="","",VLOOKUP(AS34,'【記載例】シフト記号表（勤務時間帯）'!$C$5:$W$46,21,FALSE))</f>
        <v>8</v>
      </c>
      <c r="AT35" s="103">
        <f>IF(AT34="","",VLOOKUP(AT34,'【記載例】シフト記号表（勤務時間帯）'!$C$5:$W$46,21,FALSE))</f>
        <v>7.9999999999999982</v>
      </c>
      <c r="AU35" s="104" t="str">
        <f>IF(AU34="","",VLOOKUP(AU34,'【記載例】シフト記号表（勤務時間帯）'!$C$5:$W$46,21,FALSE))</f>
        <v>-</v>
      </c>
      <c r="AV35" s="102" t="str">
        <f>IF(AV34="","",VLOOKUP(AV34,'【記載例】シフト記号表（勤務時間帯）'!$C$5:$W$46,21,FALSE))</f>
        <v/>
      </c>
      <c r="AW35" s="103" t="str">
        <f>IF(AW34="","",VLOOKUP(AW34,'【記載例】シフト記号表（勤務時間帯）'!$C$5:$W$46,21,FALSE))</f>
        <v/>
      </c>
      <c r="AX35" s="105" t="str">
        <f>IF(AX34="","",VLOOKUP(AX34,'【記載例】シフト記号表（勤務時間帯）'!$C$5:$W$46,21,FALSE))</f>
        <v/>
      </c>
      <c r="AY35" s="278">
        <f>IF($BB$3="計画",SUM(T35:AU35),IF($BB$3="実績",SUM(T35:AX35),""))</f>
        <v>117</v>
      </c>
      <c r="AZ35" s="279"/>
      <c r="BA35" s="280">
        <f>IF($BB$3="計画",AY35/4,IF($BB$3="実績",(AY35/($BB$7/7)),""))</f>
        <v>29.25</v>
      </c>
      <c r="BB35" s="281"/>
      <c r="BC35" s="257"/>
      <c r="BD35" s="258"/>
      <c r="BE35" s="258"/>
      <c r="BF35" s="258"/>
      <c r="BG35" s="259"/>
    </row>
    <row r="36" spans="2:59" ht="20.25" customHeight="1" x14ac:dyDescent="0.4">
      <c r="B36" s="106"/>
      <c r="C36" s="282"/>
      <c r="D36" s="283"/>
      <c r="E36" s="284"/>
      <c r="F36" s="107" t="str">
        <f>C35</f>
        <v>看護職員</v>
      </c>
      <c r="G36" s="325"/>
      <c r="H36" s="285"/>
      <c r="I36" s="283"/>
      <c r="J36" s="283"/>
      <c r="K36" s="284"/>
      <c r="L36" s="331"/>
      <c r="M36" s="261"/>
      <c r="N36" s="332"/>
      <c r="O36" s="108" t="s">
        <v>88</v>
      </c>
      <c r="P36" s="130"/>
      <c r="Q36" s="130"/>
      <c r="R36" s="110"/>
      <c r="S36" s="111"/>
      <c r="T36" s="112" t="str">
        <f>IF(T34="","",VLOOKUP(T34,'【記載例】シフト記号表（勤務時間帯）'!$C$5:$Y$46,23,FALSE))</f>
        <v>-</v>
      </c>
      <c r="U36" s="113" t="str">
        <f>IF(U34="","",VLOOKUP(U34,'【記載例】シフト記号表（勤務時間帯）'!$C$5:$Y$46,23,FALSE))</f>
        <v>-</v>
      </c>
      <c r="V36" s="113" t="str">
        <f>IF(V34="","",VLOOKUP(V34,'【記載例】シフト記号表（勤務時間帯）'!$C$5:$Y$46,23,FALSE))</f>
        <v>-</v>
      </c>
      <c r="W36" s="113" t="str">
        <f>IF(W34="","",VLOOKUP(W34,'【記載例】シフト記号表（勤務時間帯）'!$C$5:$Y$46,23,FALSE))</f>
        <v>-</v>
      </c>
      <c r="X36" s="113">
        <f>IF(X34="","",VLOOKUP(X34,'【記載例】シフト記号表（勤務時間帯）'!$C$5:$Y$46,23,FALSE))</f>
        <v>11.000000000000002</v>
      </c>
      <c r="Y36" s="113" t="str">
        <f>IF(Y34="","",VLOOKUP(Y34,'【記載例】シフト記号表（勤務時間帯）'!$C$5:$Y$46,23,FALSE))</f>
        <v>-</v>
      </c>
      <c r="Z36" s="114" t="str">
        <f>IF(Z34="","",VLOOKUP(Z34,'【記載例】シフト記号表（勤務時間帯）'!$C$5:$Y$46,23,FALSE))</f>
        <v>-</v>
      </c>
      <c r="AA36" s="112" t="str">
        <f>IF(AA34="","",VLOOKUP(AA34,'【記載例】シフト記号表（勤務時間帯）'!$C$5:$Y$46,23,FALSE))</f>
        <v>-</v>
      </c>
      <c r="AB36" s="113">
        <f>IF(AB34="","",VLOOKUP(AB34,'【記載例】シフト記号表（勤務時間帯）'!$C$5:$Y$46,23,FALSE))</f>
        <v>11.000000000000002</v>
      </c>
      <c r="AC36" s="113" t="str">
        <f>IF(AC34="","",VLOOKUP(AC34,'【記載例】シフト記号表（勤務時間帯）'!$C$5:$Y$46,23,FALSE))</f>
        <v>-</v>
      </c>
      <c r="AD36" s="113" t="str">
        <f>IF(AD34="","",VLOOKUP(AD34,'【記載例】シフト記号表（勤務時間帯）'!$C$5:$Y$46,23,FALSE))</f>
        <v>-</v>
      </c>
      <c r="AE36" s="113" t="str">
        <f>IF(AE34="","",VLOOKUP(AE34,'【記載例】シフト記号表（勤務時間帯）'!$C$5:$Y$46,23,FALSE))</f>
        <v>-</v>
      </c>
      <c r="AF36" s="113">
        <f>IF(AF34="","",VLOOKUP(AF34,'【記載例】シフト記号表（勤務時間帯）'!$C$5:$Y$46,23,FALSE))</f>
        <v>11.000000000000002</v>
      </c>
      <c r="AG36" s="114" t="str">
        <f>IF(AG34="","",VLOOKUP(AG34,'【記載例】シフト記号表（勤務時間帯）'!$C$5:$Y$46,23,FALSE))</f>
        <v>-</v>
      </c>
      <c r="AH36" s="112" t="str">
        <f>IF(AH34="","",VLOOKUP(AH34,'【記載例】シフト記号表（勤務時間帯）'!$C$5:$Y$46,23,FALSE))</f>
        <v>-</v>
      </c>
      <c r="AI36" s="113" t="str">
        <f>IF(AI34="","",VLOOKUP(AI34,'【記載例】シフト記号表（勤務時間帯）'!$C$5:$Y$46,23,FALSE))</f>
        <v>-</v>
      </c>
      <c r="AJ36" s="113" t="str">
        <f>IF(AJ34="","",VLOOKUP(AJ34,'【記載例】シフト記号表（勤務時間帯）'!$C$5:$Y$46,23,FALSE))</f>
        <v>-</v>
      </c>
      <c r="AK36" s="113" t="str">
        <f>IF(AK34="","",VLOOKUP(AK34,'【記載例】シフト記号表（勤務時間帯）'!$C$5:$Y$46,23,FALSE))</f>
        <v>-</v>
      </c>
      <c r="AL36" s="113" t="str">
        <f>IF(AL34="","",VLOOKUP(AL34,'【記載例】シフト記号表（勤務時間帯）'!$C$5:$Y$46,23,FALSE))</f>
        <v>-</v>
      </c>
      <c r="AM36" s="113" t="str">
        <f>IF(AM34="","",VLOOKUP(AM34,'【記載例】シフト記号表（勤務時間帯）'!$C$5:$Y$46,23,FALSE))</f>
        <v>-</v>
      </c>
      <c r="AN36" s="114">
        <f>IF(AN34="","",VLOOKUP(AN34,'【記載例】シフト記号表（勤務時間帯）'!$C$5:$Y$46,23,FALSE))</f>
        <v>11.000000000000002</v>
      </c>
      <c r="AO36" s="112" t="str">
        <f>IF(AO34="","",VLOOKUP(AO34,'【記載例】シフト記号表（勤務時間帯）'!$C$5:$Y$46,23,FALSE))</f>
        <v>-</v>
      </c>
      <c r="AP36" s="113" t="str">
        <f>IF(AP34="","",VLOOKUP(AP34,'【記載例】シフト記号表（勤務時間帯）'!$C$5:$Y$46,23,FALSE))</f>
        <v>-</v>
      </c>
      <c r="AQ36" s="113" t="str">
        <f>IF(AQ34="","",VLOOKUP(AQ34,'【記載例】シフト記号表（勤務時間帯）'!$C$5:$Y$46,23,FALSE))</f>
        <v>-</v>
      </c>
      <c r="AR36" s="113" t="str">
        <f>IF(AR34="","",VLOOKUP(AR34,'【記載例】シフト記号表（勤務時間帯）'!$C$5:$Y$46,23,FALSE))</f>
        <v>-</v>
      </c>
      <c r="AS36" s="113" t="str">
        <f>IF(AS34="","",VLOOKUP(AS34,'【記載例】シフト記号表（勤務時間帯）'!$C$5:$Y$46,23,FALSE))</f>
        <v>-</v>
      </c>
      <c r="AT36" s="113" t="str">
        <f>IF(AT34="","",VLOOKUP(AT34,'【記載例】シフト記号表（勤務時間帯）'!$C$5:$Y$46,23,FALSE))</f>
        <v>-</v>
      </c>
      <c r="AU36" s="114" t="str">
        <f>IF(AU34="","",VLOOKUP(AU34,'【記載例】シフト記号表（勤務時間帯）'!$C$5:$Y$46,23,FALSE))</f>
        <v>-</v>
      </c>
      <c r="AV36" s="112" t="str">
        <f>IF(AV34="","",VLOOKUP(AV34,'【記載例】シフト記号表（勤務時間帯）'!$C$5:$Y$46,23,FALSE))</f>
        <v/>
      </c>
      <c r="AW36" s="113" t="str">
        <f>IF(AW34="","",VLOOKUP(AW34,'【記載例】シフト記号表（勤務時間帯）'!$C$5:$Y$46,23,FALSE))</f>
        <v/>
      </c>
      <c r="AX36" s="115" t="str">
        <f>IF(AX34="","",VLOOKUP(AX34,'【記載例】シフト記号表（勤務時間帯）'!$C$5:$Y$46,23,FALSE))</f>
        <v/>
      </c>
      <c r="AY36" s="298">
        <f>IF($BB$3="計画",SUM(T36:AU36),IF($BB$3="実績",SUM(T36:AX36),""))</f>
        <v>44.000000000000007</v>
      </c>
      <c r="AZ36" s="299"/>
      <c r="BA36" s="318">
        <f>IF($BB$3="計画",AY36/4,IF($BB$3="実績",(AY36/($BB$7/7)),""))</f>
        <v>11.000000000000002</v>
      </c>
      <c r="BB36" s="319"/>
      <c r="BC36" s="260"/>
      <c r="BD36" s="261"/>
      <c r="BE36" s="261"/>
      <c r="BF36" s="261"/>
      <c r="BG36" s="262"/>
    </row>
    <row r="37" spans="2:59" ht="20.25" customHeight="1" x14ac:dyDescent="0.4">
      <c r="B37" s="116"/>
      <c r="C37" s="274"/>
      <c r="D37" s="275"/>
      <c r="E37" s="276"/>
      <c r="F37" s="97"/>
      <c r="G37" s="337" t="s">
        <v>132</v>
      </c>
      <c r="H37" s="277"/>
      <c r="I37" s="275"/>
      <c r="J37" s="275"/>
      <c r="K37" s="276"/>
      <c r="L37" s="327" t="s">
        <v>165</v>
      </c>
      <c r="M37" s="255"/>
      <c r="N37" s="328"/>
      <c r="O37" s="118" t="s">
        <v>18</v>
      </c>
      <c r="P37" s="119"/>
      <c r="Q37" s="119"/>
      <c r="R37" s="120"/>
      <c r="S37" s="121"/>
      <c r="T37" s="122" t="s">
        <v>44</v>
      </c>
      <c r="U37" s="125" t="s">
        <v>51</v>
      </c>
      <c r="V37" s="125" t="s">
        <v>59</v>
      </c>
      <c r="W37" s="125" t="s">
        <v>60</v>
      </c>
      <c r="X37" s="125" t="s">
        <v>44</v>
      </c>
      <c r="Y37" s="125" t="s">
        <v>51</v>
      </c>
      <c r="Z37" s="124" t="s">
        <v>51</v>
      </c>
      <c r="AA37" s="122"/>
      <c r="AB37" s="125" t="s">
        <v>51</v>
      </c>
      <c r="AC37" s="125" t="s">
        <v>51</v>
      </c>
      <c r="AD37" s="125" t="s">
        <v>44</v>
      </c>
      <c r="AE37" s="125" t="s">
        <v>59</v>
      </c>
      <c r="AF37" s="125" t="s">
        <v>60</v>
      </c>
      <c r="AG37" s="124" t="s">
        <v>51</v>
      </c>
      <c r="AH37" s="122" t="s">
        <v>44</v>
      </c>
      <c r="AI37" s="125" t="s">
        <v>44</v>
      </c>
      <c r="AJ37" s="125" t="s">
        <v>59</v>
      </c>
      <c r="AK37" s="125" t="s">
        <v>60</v>
      </c>
      <c r="AL37" s="125" t="s">
        <v>44</v>
      </c>
      <c r="AM37" s="125" t="s">
        <v>51</v>
      </c>
      <c r="AN37" s="124" t="s">
        <v>51</v>
      </c>
      <c r="AO37" s="122" t="s">
        <v>53</v>
      </c>
      <c r="AP37" s="125" t="s">
        <v>44</v>
      </c>
      <c r="AQ37" s="125" t="s">
        <v>51</v>
      </c>
      <c r="AR37" s="125" t="s">
        <v>52</v>
      </c>
      <c r="AS37" s="125" t="s">
        <v>59</v>
      </c>
      <c r="AT37" s="125" t="s">
        <v>60</v>
      </c>
      <c r="AU37" s="124" t="s">
        <v>44</v>
      </c>
      <c r="AV37" s="122"/>
      <c r="AW37" s="125"/>
      <c r="AX37" s="126"/>
      <c r="AY37" s="333"/>
      <c r="AZ37" s="334"/>
      <c r="BA37" s="335"/>
      <c r="BB37" s="336"/>
      <c r="BC37" s="254"/>
      <c r="BD37" s="255"/>
      <c r="BE37" s="255"/>
      <c r="BF37" s="255"/>
      <c r="BG37" s="256"/>
    </row>
    <row r="38" spans="2:59" ht="20.25" customHeight="1" x14ac:dyDescent="0.4">
      <c r="B38" s="96">
        <f>B35+1</f>
        <v>7</v>
      </c>
      <c r="C38" s="274" t="s">
        <v>179</v>
      </c>
      <c r="D38" s="275"/>
      <c r="E38" s="276"/>
      <c r="F38" s="97"/>
      <c r="G38" s="324"/>
      <c r="H38" s="277" t="s">
        <v>175</v>
      </c>
      <c r="I38" s="275"/>
      <c r="J38" s="275"/>
      <c r="K38" s="276"/>
      <c r="L38" s="329"/>
      <c r="M38" s="258"/>
      <c r="N38" s="330"/>
      <c r="O38" s="98" t="s">
        <v>87</v>
      </c>
      <c r="P38" s="99"/>
      <c r="Q38" s="99"/>
      <c r="R38" s="100"/>
      <c r="S38" s="101"/>
      <c r="T38" s="102" t="str">
        <f>IF(T37="","",VLOOKUP(T37,'【記載例】シフト記号表（勤務時間帯）'!$C$5:$W$46,21,FALSE))</f>
        <v>-</v>
      </c>
      <c r="U38" s="103">
        <f>IF(U37="","",VLOOKUP(U37,'【記載例】シフト記号表（勤務時間帯）'!$C$5:$W$46,21,FALSE))</f>
        <v>7.9999999999999982</v>
      </c>
      <c r="V38" s="103">
        <f>IF(V37="","",VLOOKUP(V37,'【記載例】シフト記号表（勤務時間帯）'!$C$5:$W$46,21,FALSE))</f>
        <v>3.0000000000000018</v>
      </c>
      <c r="W38" s="103">
        <f>IF(W37="","",VLOOKUP(W37,'【記載例】シフト記号表（勤務時間帯）'!$C$5:$W$46,21,FALSE))</f>
        <v>5</v>
      </c>
      <c r="X38" s="103" t="str">
        <f>IF(X37="","",VLOOKUP(X37,'【記載例】シフト記号表（勤務時間帯）'!$C$5:$W$46,21,FALSE))</f>
        <v>-</v>
      </c>
      <c r="Y38" s="103">
        <f>IF(Y37="","",VLOOKUP(Y37,'【記載例】シフト記号表（勤務時間帯）'!$C$5:$W$46,21,FALSE))</f>
        <v>7.9999999999999982</v>
      </c>
      <c r="Z38" s="104">
        <f>IF(Z37="","",VLOOKUP(Z37,'【記載例】シフト記号表（勤務時間帯）'!$C$5:$W$46,21,FALSE))</f>
        <v>7.9999999999999982</v>
      </c>
      <c r="AA38" s="102" t="str">
        <f>IF(AA37="","",VLOOKUP(AA37,'【記載例】シフト記号表（勤務時間帯）'!$C$5:$W$46,21,FALSE))</f>
        <v/>
      </c>
      <c r="AB38" s="103">
        <f>IF(AB37="","",VLOOKUP(AB37,'【記載例】シフト記号表（勤務時間帯）'!$C$5:$W$46,21,FALSE))</f>
        <v>7.9999999999999982</v>
      </c>
      <c r="AC38" s="103">
        <f>IF(AC37="","",VLOOKUP(AC37,'【記載例】シフト記号表（勤務時間帯）'!$C$5:$W$46,21,FALSE))</f>
        <v>7.9999999999999982</v>
      </c>
      <c r="AD38" s="103" t="str">
        <f>IF(AD37="","",VLOOKUP(AD37,'【記載例】シフト記号表（勤務時間帯）'!$C$5:$W$46,21,FALSE))</f>
        <v>-</v>
      </c>
      <c r="AE38" s="103">
        <f>IF(AE37="","",VLOOKUP(AE37,'【記載例】シフト記号表（勤務時間帯）'!$C$5:$W$46,21,FALSE))</f>
        <v>3.0000000000000018</v>
      </c>
      <c r="AF38" s="103">
        <f>IF(AF37="","",VLOOKUP(AF37,'【記載例】シフト記号表（勤務時間帯）'!$C$5:$W$46,21,FALSE))</f>
        <v>5</v>
      </c>
      <c r="AG38" s="104">
        <f>IF(AG37="","",VLOOKUP(AG37,'【記載例】シフト記号表（勤務時間帯）'!$C$5:$W$46,21,FALSE))</f>
        <v>7.9999999999999982</v>
      </c>
      <c r="AH38" s="102" t="str">
        <f>IF(AH37="","",VLOOKUP(AH37,'【記載例】シフト記号表（勤務時間帯）'!$C$5:$W$46,21,FALSE))</f>
        <v>-</v>
      </c>
      <c r="AI38" s="103" t="str">
        <f>IF(AI37="","",VLOOKUP(AI37,'【記載例】シフト記号表（勤務時間帯）'!$C$5:$W$46,21,FALSE))</f>
        <v>-</v>
      </c>
      <c r="AJ38" s="103">
        <f>IF(AJ37="","",VLOOKUP(AJ37,'【記載例】シフト記号表（勤務時間帯）'!$C$5:$W$46,21,FALSE))</f>
        <v>3.0000000000000018</v>
      </c>
      <c r="AK38" s="103">
        <f>IF(AK37="","",VLOOKUP(AK37,'【記載例】シフト記号表（勤務時間帯）'!$C$5:$W$46,21,FALSE))</f>
        <v>5</v>
      </c>
      <c r="AL38" s="103" t="str">
        <f>IF(AL37="","",VLOOKUP(AL37,'【記載例】シフト記号表（勤務時間帯）'!$C$5:$W$46,21,FALSE))</f>
        <v>-</v>
      </c>
      <c r="AM38" s="103">
        <f>IF(AM37="","",VLOOKUP(AM37,'【記載例】シフト記号表（勤務時間帯）'!$C$5:$W$46,21,FALSE))</f>
        <v>7.9999999999999982</v>
      </c>
      <c r="AN38" s="104">
        <f>IF(AN37="","",VLOOKUP(AN37,'【記載例】シフト記号表（勤務時間帯）'!$C$5:$W$46,21,FALSE))</f>
        <v>7.9999999999999982</v>
      </c>
      <c r="AO38" s="102">
        <f>IF(AO37="","",VLOOKUP(AO37,'【記載例】シフト記号表（勤務時間帯）'!$C$5:$W$46,21,FALSE))</f>
        <v>8</v>
      </c>
      <c r="AP38" s="103" t="str">
        <f>IF(AP37="","",VLOOKUP(AP37,'【記載例】シフト記号表（勤務時間帯）'!$C$5:$W$46,21,FALSE))</f>
        <v>-</v>
      </c>
      <c r="AQ38" s="103">
        <f>IF(AQ37="","",VLOOKUP(AQ37,'【記載例】シフト記号表（勤務時間帯）'!$C$5:$W$46,21,FALSE))</f>
        <v>7.9999999999999982</v>
      </c>
      <c r="AR38" s="103">
        <f>IF(AR37="","",VLOOKUP(AR37,'【記載例】シフト記号表（勤務時間帯）'!$C$5:$W$46,21,FALSE))</f>
        <v>8</v>
      </c>
      <c r="AS38" s="103">
        <f>IF(AS37="","",VLOOKUP(AS37,'【記載例】シフト記号表（勤務時間帯）'!$C$5:$W$46,21,FALSE))</f>
        <v>3.0000000000000018</v>
      </c>
      <c r="AT38" s="103">
        <f>IF(AT37="","",VLOOKUP(AT37,'【記載例】シフト記号表（勤務時間帯）'!$C$5:$W$46,21,FALSE))</f>
        <v>5</v>
      </c>
      <c r="AU38" s="104" t="str">
        <f>IF(AU37="","",VLOOKUP(AU37,'【記載例】シフト記号表（勤務時間帯）'!$C$5:$W$46,21,FALSE))</f>
        <v>-</v>
      </c>
      <c r="AV38" s="102" t="str">
        <f>IF(AV37="","",VLOOKUP(AV37,'【記載例】シフト記号表（勤務時間帯）'!$C$5:$W$46,21,FALSE))</f>
        <v/>
      </c>
      <c r="AW38" s="103" t="str">
        <f>IF(AW37="","",VLOOKUP(AW37,'【記載例】シフト記号表（勤務時間帯）'!$C$5:$W$46,21,FALSE))</f>
        <v/>
      </c>
      <c r="AX38" s="105" t="str">
        <f>IF(AX37="","",VLOOKUP(AX37,'【記載例】シフト記号表（勤務時間帯）'!$C$5:$W$46,21,FALSE))</f>
        <v/>
      </c>
      <c r="AY38" s="278">
        <f>IF($BB$3="計画",SUM(T38:AU38),IF($BB$3="実績",SUM(T38:AX38),""))</f>
        <v>120</v>
      </c>
      <c r="AZ38" s="279"/>
      <c r="BA38" s="280">
        <f>IF($BB$3="計画",AY38/4,IF($BB$3="実績",(AY38/($BB$7/7)),""))</f>
        <v>30</v>
      </c>
      <c r="BB38" s="281"/>
      <c r="BC38" s="257"/>
      <c r="BD38" s="258"/>
      <c r="BE38" s="258"/>
      <c r="BF38" s="258"/>
      <c r="BG38" s="259"/>
    </row>
    <row r="39" spans="2:59" ht="20.25" customHeight="1" x14ac:dyDescent="0.4">
      <c r="B39" s="106"/>
      <c r="C39" s="282"/>
      <c r="D39" s="283"/>
      <c r="E39" s="284"/>
      <c r="F39" s="107" t="str">
        <f>C38</f>
        <v>看護職員</v>
      </c>
      <c r="G39" s="325"/>
      <c r="H39" s="285"/>
      <c r="I39" s="283"/>
      <c r="J39" s="283"/>
      <c r="K39" s="284"/>
      <c r="L39" s="331"/>
      <c r="M39" s="261"/>
      <c r="N39" s="332"/>
      <c r="O39" s="108" t="s">
        <v>88</v>
      </c>
      <c r="P39" s="127"/>
      <c r="Q39" s="127"/>
      <c r="R39" s="128"/>
      <c r="S39" s="129"/>
      <c r="T39" s="112" t="str">
        <f>IF(T37="","",VLOOKUP(T37,'【記載例】シフト記号表（勤務時間帯）'!$C$5:$Y$46,23,FALSE))</f>
        <v>-</v>
      </c>
      <c r="U39" s="113" t="str">
        <f>IF(U37="","",VLOOKUP(U37,'【記載例】シフト記号表（勤務時間帯）'!$C$5:$Y$46,23,FALSE))</f>
        <v>-</v>
      </c>
      <c r="V39" s="113">
        <f>IF(V37="","",VLOOKUP(V37,'【記載例】シフト記号表（勤務時間帯）'!$C$5:$Y$46,23,FALSE))</f>
        <v>11.000000000000002</v>
      </c>
      <c r="W39" s="113" t="str">
        <f>IF(W37="","",VLOOKUP(W37,'【記載例】シフト記号表（勤務時間帯）'!$C$5:$Y$46,23,FALSE))</f>
        <v>-</v>
      </c>
      <c r="X39" s="113" t="str">
        <f>IF(X37="","",VLOOKUP(X37,'【記載例】シフト記号表（勤務時間帯）'!$C$5:$Y$46,23,FALSE))</f>
        <v>-</v>
      </c>
      <c r="Y39" s="113" t="str">
        <f>IF(Y37="","",VLOOKUP(Y37,'【記載例】シフト記号表（勤務時間帯）'!$C$5:$Y$46,23,FALSE))</f>
        <v>-</v>
      </c>
      <c r="Z39" s="114" t="str">
        <f>IF(Z37="","",VLOOKUP(Z37,'【記載例】シフト記号表（勤務時間帯）'!$C$5:$Y$46,23,FALSE))</f>
        <v>-</v>
      </c>
      <c r="AA39" s="112" t="str">
        <f>IF(AA37="","",VLOOKUP(AA37,'【記載例】シフト記号表（勤務時間帯）'!$C$5:$Y$46,23,FALSE))</f>
        <v/>
      </c>
      <c r="AB39" s="113" t="str">
        <f>IF(AB37="","",VLOOKUP(AB37,'【記載例】シフト記号表（勤務時間帯）'!$C$5:$Y$46,23,FALSE))</f>
        <v>-</v>
      </c>
      <c r="AC39" s="113" t="str">
        <f>IF(AC37="","",VLOOKUP(AC37,'【記載例】シフト記号表（勤務時間帯）'!$C$5:$Y$46,23,FALSE))</f>
        <v>-</v>
      </c>
      <c r="AD39" s="113" t="str">
        <f>IF(AD37="","",VLOOKUP(AD37,'【記載例】シフト記号表（勤務時間帯）'!$C$5:$Y$46,23,FALSE))</f>
        <v>-</v>
      </c>
      <c r="AE39" s="113">
        <f>IF(AE37="","",VLOOKUP(AE37,'【記載例】シフト記号表（勤務時間帯）'!$C$5:$Y$46,23,FALSE))</f>
        <v>11.000000000000002</v>
      </c>
      <c r="AF39" s="113" t="str">
        <f>IF(AF37="","",VLOOKUP(AF37,'【記載例】シフト記号表（勤務時間帯）'!$C$5:$Y$46,23,FALSE))</f>
        <v>-</v>
      </c>
      <c r="AG39" s="114" t="str">
        <f>IF(AG37="","",VLOOKUP(AG37,'【記載例】シフト記号表（勤務時間帯）'!$C$5:$Y$46,23,FALSE))</f>
        <v>-</v>
      </c>
      <c r="AH39" s="112" t="str">
        <f>IF(AH37="","",VLOOKUP(AH37,'【記載例】シフト記号表（勤務時間帯）'!$C$5:$Y$46,23,FALSE))</f>
        <v>-</v>
      </c>
      <c r="AI39" s="113" t="str">
        <f>IF(AI37="","",VLOOKUP(AI37,'【記載例】シフト記号表（勤務時間帯）'!$C$5:$Y$46,23,FALSE))</f>
        <v>-</v>
      </c>
      <c r="AJ39" s="113">
        <f>IF(AJ37="","",VLOOKUP(AJ37,'【記載例】シフト記号表（勤務時間帯）'!$C$5:$Y$46,23,FALSE))</f>
        <v>11.000000000000002</v>
      </c>
      <c r="AK39" s="113" t="str">
        <f>IF(AK37="","",VLOOKUP(AK37,'【記載例】シフト記号表（勤務時間帯）'!$C$5:$Y$46,23,FALSE))</f>
        <v>-</v>
      </c>
      <c r="AL39" s="113" t="str">
        <f>IF(AL37="","",VLOOKUP(AL37,'【記載例】シフト記号表（勤務時間帯）'!$C$5:$Y$46,23,FALSE))</f>
        <v>-</v>
      </c>
      <c r="AM39" s="113" t="str">
        <f>IF(AM37="","",VLOOKUP(AM37,'【記載例】シフト記号表（勤務時間帯）'!$C$5:$Y$46,23,FALSE))</f>
        <v>-</v>
      </c>
      <c r="AN39" s="114" t="str">
        <f>IF(AN37="","",VLOOKUP(AN37,'【記載例】シフト記号表（勤務時間帯）'!$C$5:$Y$46,23,FALSE))</f>
        <v>-</v>
      </c>
      <c r="AO39" s="112" t="str">
        <f>IF(AO37="","",VLOOKUP(AO37,'【記載例】シフト記号表（勤務時間帯）'!$C$5:$Y$46,23,FALSE))</f>
        <v>-</v>
      </c>
      <c r="AP39" s="113" t="str">
        <f>IF(AP37="","",VLOOKUP(AP37,'【記載例】シフト記号表（勤務時間帯）'!$C$5:$Y$46,23,FALSE))</f>
        <v>-</v>
      </c>
      <c r="AQ39" s="113" t="str">
        <f>IF(AQ37="","",VLOOKUP(AQ37,'【記載例】シフト記号表（勤務時間帯）'!$C$5:$Y$46,23,FALSE))</f>
        <v>-</v>
      </c>
      <c r="AR39" s="113" t="str">
        <f>IF(AR37="","",VLOOKUP(AR37,'【記載例】シフト記号表（勤務時間帯）'!$C$5:$Y$46,23,FALSE))</f>
        <v>-</v>
      </c>
      <c r="AS39" s="113">
        <f>IF(AS37="","",VLOOKUP(AS37,'【記載例】シフト記号表（勤務時間帯）'!$C$5:$Y$46,23,FALSE))</f>
        <v>11.000000000000002</v>
      </c>
      <c r="AT39" s="113" t="str">
        <f>IF(AT37="","",VLOOKUP(AT37,'【記載例】シフト記号表（勤務時間帯）'!$C$5:$Y$46,23,FALSE))</f>
        <v>-</v>
      </c>
      <c r="AU39" s="114" t="str">
        <f>IF(AU37="","",VLOOKUP(AU37,'【記載例】シフト記号表（勤務時間帯）'!$C$5:$Y$46,23,FALSE))</f>
        <v>-</v>
      </c>
      <c r="AV39" s="112" t="str">
        <f>IF(AV37="","",VLOOKUP(AV37,'【記載例】シフト記号表（勤務時間帯）'!$C$5:$Y$46,23,FALSE))</f>
        <v/>
      </c>
      <c r="AW39" s="113" t="str">
        <f>IF(AW37="","",VLOOKUP(AW37,'【記載例】シフト記号表（勤務時間帯）'!$C$5:$Y$46,23,FALSE))</f>
        <v/>
      </c>
      <c r="AX39" s="115" t="str">
        <f>IF(AX37="","",VLOOKUP(AX37,'【記載例】シフト記号表（勤務時間帯）'!$C$5:$Y$46,23,FALSE))</f>
        <v/>
      </c>
      <c r="AY39" s="298">
        <f>IF($BB$3="計画",SUM(T39:AU39),IF($BB$3="実績",SUM(T39:AX39),""))</f>
        <v>44.000000000000007</v>
      </c>
      <c r="AZ39" s="299"/>
      <c r="BA39" s="318">
        <f>IF($BB$3="計画",AY39/4,IF($BB$3="実績",(AY39/($BB$7/7)),""))</f>
        <v>11.000000000000002</v>
      </c>
      <c r="BB39" s="319"/>
      <c r="BC39" s="260"/>
      <c r="BD39" s="261"/>
      <c r="BE39" s="261"/>
      <c r="BF39" s="261"/>
      <c r="BG39" s="262"/>
    </row>
    <row r="40" spans="2:59" ht="20.25" customHeight="1" x14ac:dyDescent="0.4">
      <c r="B40" s="116"/>
      <c r="C40" s="274"/>
      <c r="D40" s="275"/>
      <c r="E40" s="276"/>
      <c r="F40" s="97"/>
      <c r="G40" s="337" t="s">
        <v>132</v>
      </c>
      <c r="H40" s="277"/>
      <c r="I40" s="275"/>
      <c r="J40" s="275"/>
      <c r="K40" s="276"/>
      <c r="L40" s="327" t="s">
        <v>166</v>
      </c>
      <c r="M40" s="255"/>
      <c r="N40" s="328"/>
      <c r="O40" s="118" t="s">
        <v>18</v>
      </c>
      <c r="P40" s="119"/>
      <c r="Q40" s="119"/>
      <c r="R40" s="120"/>
      <c r="S40" s="121"/>
      <c r="T40" s="122" t="s">
        <v>51</v>
      </c>
      <c r="U40" s="125" t="s">
        <v>134</v>
      </c>
      <c r="V40" s="125" t="s">
        <v>52</v>
      </c>
      <c r="W40" s="125" t="s">
        <v>59</v>
      </c>
      <c r="X40" s="125" t="s">
        <v>135</v>
      </c>
      <c r="Y40" s="125" t="s">
        <v>44</v>
      </c>
      <c r="Z40" s="124" t="s">
        <v>53</v>
      </c>
      <c r="AA40" s="122" t="s">
        <v>51</v>
      </c>
      <c r="AB40" s="125" t="s">
        <v>134</v>
      </c>
      <c r="AC40" s="125" t="s">
        <v>134</v>
      </c>
      <c r="AD40" s="125" t="s">
        <v>59</v>
      </c>
      <c r="AE40" s="125" t="s">
        <v>60</v>
      </c>
      <c r="AF40" s="125" t="s">
        <v>44</v>
      </c>
      <c r="AG40" s="124" t="s">
        <v>136</v>
      </c>
      <c r="AH40" s="122" t="s">
        <v>59</v>
      </c>
      <c r="AI40" s="125" t="s">
        <v>60</v>
      </c>
      <c r="AJ40" s="125" t="s">
        <v>44</v>
      </c>
      <c r="AK40" s="125" t="s">
        <v>136</v>
      </c>
      <c r="AL40" s="125" t="s">
        <v>51</v>
      </c>
      <c r="AM40" s="125" t="s">
        <v>44</v>
      </c>
      <c r="AN40" s="124" t="s">
        <v>44</v>
      </c>
      <c r="AO40" s="122" t="s">
        <v>59</v>
      </c>
      <c r="AP40" s="125" t="s">
        <v>60</v>
      </c>
      <c r="AQ40" s="125" t="s">
        <v>44</v>
      </c>
      <c r="AR40" s="125" t="s">
        <v>136</v>
      </c>
      <c r="AS40" s="125" t="s">
        <v>44</v>
      </c>
      <c r="AT40" s="125" t="s">
        <v>59</v>
      </c>
      <c r="AU40" s="124" t="s">
        <v>60</v>
      </c>
      <c r="AV40" s="122"/>
      <c r="AW40" s="125"/>
      <c r="AX40" s="126"/>
      <c r="AY40" s="333"/>
      <c r="AZ40" s="334"/>
      <c r="BA40" s="335"/>
      <c r="BB40" s="336"/>
      <c r="BC40" s="254"/>
      <c r="BD40" s="255"/>
      <c r="BE40" s="255"/>
      <c r="BF40" s="255"/>
      <c r="BG40" s="256"/>
    </row>
    <row r="41" spans="2:59" ht="20.25" customHeight="1" x14ac:dyDescent="0.4">
      <c r="B41" s="96">
        <f>B38+1</f>
        <v>8</v>
      </c>
      <c r="C41" s="274" t="s">
        <v>179</v>
      </c>
      <c r="D41" s="275"/>
      <c r="E41" s="276"/>
      <c r="F41" s="97"/>
      <c r="G41" s="324"/>
      <c r="H41" s="277" t="s">
        <v>175</v>
      </c>
      <c r="I41" s="275"/>
      <c r="J41" s="275"/>
      <c r="K41" s="276"/>
      <c r="L41" s="329"/>
      <c r="M41" s="258"/>
      <c r="N41" s="330"/>
      <c r="O41" s="98" t="s">
        <v>87</v>
      </c>
      <c r="P41" s="99"/>
      <c r="Q41" s="99"/>
      <c r="R41" s="100"/>
      <c r="S41" s="101"/>
      <c r="T41" s="102">
        <f>IF(T40="","",VLOOKUP(T40,'【記載例】シフト記号表（勤務時間帯）'!$C$5:$W$46,21,FALSE))</f>
        <v>7.9999999999999982</v>
      </c>
      <c r="U41" s="103">
        <f>IF(U40="","",VLOOKUP(U40,'【記載例】シフト記号表（勤務時間帯）'!$C$5:$W$46,21,FALSE))</f>
        <v>8</v>
      </c>
      <c r="V41" s="103">
        <f>IF(V40="","",VLOOKUP(V40,'【記載例】シフト記号表（勤務時間帯）'!$C$5:$W$46,21,FALSE))</f>
        <v>8</v>
      </c>
      <c r="W41" s="103">
        <f>IF(W40="","",VLOOKUP(W40,'【記載例】シフト記号表（勤務時間帯）'!$C$5:$W$46,21,FALSE))</f>
        <v>3.0000000000000018</v>
      </c>
      <c r="X41" s="103">
        <f>IF(X40="","",VLOOKUP(X40,'【記載例】シフト記号表（勤務時間帯）'!$C$5:$W$46,21,FALSE))</f>
        <v>5</v>
      </c>
      <c r="Y41" s="103" t="str">
        <f>IF(Y40="","",VLOOKUP(Y40,'【記載例】シフト記号表（勤務時間帯）'!$C$5:$W$46,21,FALSE))</f>
        <v>-</v>
      </c>
      <c r="Z41" s="104">
        <f>IF(Z40="","",VLOOKUP(Z40,'【記載例】シフト記号表（勤務時間帯）'!$C$5:$W$46,21,FALSE))</f>
        <v>8</v>
      </c>
      <c r="AA41" s="102">
        <f>IF(AA40="","",VLOOKUP(AA40,'【記載例】シフト記号表（勤務時間帯）'!$C$5:$W$46,21,FALSE))</f>
        <v>7.9999999999999982</v>
      </c>
      <c r="AB41" s="103">
        <f>IF(AB40="","",VLOOKUP(AB40,'【記載例】シフト記号表（勤務時間帯）'!$C$5:$W$46,21,FALSE))</f>
        <v>8</v>
      </c>
      <c r="AC41" s="103">
        <f>IF(AC40="","",VLOOKUP(AC40,'【記載例】シフト記号表（勤務時間帯）'!$C$5:$W$46,21,FALSE))</f>
        <v>8</v>
      </c>
      <c r="AD41" s="103">
        <f>IF(AD40="","",VLOOKUP(AD40,'【記載例】シフト記号表（勤務時間帯）'!$C$5:$W$46,21,FALSE))</f>
        <v>3.0000000000000018</v>
      </c>
      <c r="AE41" s="103">
        <f>IF(AE40="","",VLOOKUP(AE40,'【記載例】シフト記号表（勤務時間帯）'!$C$5:$W$46,21,FALSE))</f>
        <v>5</v>
      </c>
      <c r="AF41" s="103" t="str">
        <f>IF(AF40="","",VLOOKUP(AF40,'【記載例】シフト記号表（勤務時間帯）'!$C$5:$W$46,21,FALSE))</f>
        <v>-</v>
      </c>
      <c r="AG41" s="104">
        <f>IF(AG40="","",VLOOKUP(AG40,'【記載例】シフト記号表（勤務時間帯）'!$C$5:$W$46,21,FALSE))</f>
        <v>7.9999999999999982</v>
      </c>
      <c r="AH41" s="102">
        <f>IF(AH40="","",VLOOKUP(AH40,'【記載例】シフト記号表（勤務時間帯）'!$C$5:$W$46,21,FALSE))</f>
        <v>3.0000000000000018</v>
      </c>
      <c r="AI41" s="103">
        <f>IF(AI40="","",VLOOKUP(AI40,'【記載例】シフト記号表（勤務時間帯）'!$C$5:$W$46,21,FALSE))</f>
        <v>5</v>
      </c>
      <c r="AJ41" s="103" t="str">
        <f>IF(AJ40="","",VLOOKUP(AJ40,'【記載例】シフト記号表（勤務時間帯）'!$C$5:$W$46,21,FALSE))</f>
        <v>-</v>
      </c>
      <c r="AK41" s="103">
        <f>IF(AK40="","",VLOOKUP(AK40,'【記載例】シフト記号表（勤務時間帯）'!$C$5:$W$46,21,FALSE))</f>
        <v>7.9999999999999982</v>
      </c>
      <c r="AL41" s="103">
        <f>IF(AL40="","",VLOOKUP(AL40,'【記載例】シフト記号表（勤務時間帯）'!$C$5:$W$46,21,FALSE))</f>
        <v>7.9999999999999982</v>
      </c>
      <c r="AM41" s="103" t="str">
        <f>IF(AM40="","",VLOOKUP(AM40,'【記載例】シフト記号表（勤務時間帯）'!$C$5:$W$46,21,FALSE))</f>
        <v>-</v>
      </c>
      <c r="AN41" s="104" t="str">
        <f>IF(AN40="","",VLOOKUP(AN40,'【記載例】シフト記号表（勤務時間帯）'!$C$5:$W$46,21,FALSE))</f>
        <v>-</v>
      </c>
      <c r="AO41" s="102">
        <f>IF(AO40="","",VLOOKUP(AO40,'【記載例】シフト記号表（勤務時間帯）'!$C$5:$W$46,21,FALSE))</f>
        <v>3.0000000000000018</v>
      </c>
      <c r="AP41" s="103">
        <f>IF(AP40="","",VLOOKUP(AP40,'【記載例】シフト記号表（勤務時間帯）'!$C$5:$W$46,21,FALSE))</f>
        <v>5</v>
      </c>
      <c r="AQ41" s="103" t="str">
        <f>IF(AQ40="","",VLOOKUP(AQ40,'【記載例】シフト記号表（勤務時間帯）'!$C$5:$W$46,21,FALSE))</f>
        <v>-</v>
      </c>
      <c r="AR41" s="103">
        <f>IF(AR40="","",VLOOKUP(AR40,'【記載例】シフト記号表（勤務時間帯）'!$C$5:$W$46,21,FALSE))</f>
        <v>7.9999999999999982</v>
      </c>
      <c r="AS41" s="103" t="str">
        <f>IF(AS40="","",VLOOKUP(AS40,'【記載例】シフト記号表（勤務時間帯）'!$C$5:$W$46,21,FALSE))</f>
        <v>-</v>
      </c>
      <c r="AT41" s="103">
        <f>IF(AT40="","",VLOOKUP(AT40,'【記載例】シフト記号表（勤務時間帯）'!$C$5:$W$46,21,FALSE))</f>
        <v>3.0000000000000018</v>
      </c>
      <c r="AU41" s="104">
        <f>IF(AU40="","",VLOOKUP(AU40,'【記載例】シフト記号表（勤務時間帯）'!$C$5:$W$46,21,FALSE))</f>
        <v>5</v>
      </c>
      <c r="AV41" s="102" t="str">
        <f>IF(AV40="","",VLOOKUP(AV40,'【記載例】シフト記号表（勤務時間帯）'!$C$5:$W$46,21,FALSE))</f>
        <v/>
      </c>
      <c r="AW41" s="103" t="str">
        <f>IF(AW40="","",VLOOKUP(AW40,'【記載例】シフト記号表（勤務時間帯）'!$C$5:$W$46,21,FALSE))</f>
        <v/>
      </c>
      <c r="AX41" s="105" t="str">
        <f>IF(AX40="","",VLOOKUP(AX40,'【記載例】シフト記号表（勤務時間帯）'!$C$5:$W$46,21,FALSE))</f>
        <v/>
      </c>
      <c r="AY41" s="278">
        <f>IF($BB$3="計画",SUM(T41:AU41),IF($BB$3="実績",SUM(T41:AX41),""))</f>
        <v>128</v>
      </c>
      <c r="AZ41" s="279"/>
      <c r="BA41" s="280">
        <f>IF($BB$3="計画",AY41/4,IF($BB$3="実績",(AY41/($BB$7/7)),""))</f>
        <v>32</v>
      </c>
      <c r="BB41" s="281"/>
      <c r="BC41" s="257"/>
      <c r="BD41" s="258"/>
      <c r="BE41" s="258"/>
      <c r="BF41" s="258"/>
      <c r="BG41" s="259"/>
    </row>
    <row r="42" spans="2:59" ht="20.25" customHeight="1" x14ac:dyDescent="0.4">
      <c r="B42" s="106"/>
      <c r="C42" s="282"/>
      <c r="D42" s="283"/>
      <c r="E42" s="284"/>
      <c r="F42" s="107" t="str">
        <f>C41</f>
        <v>看護職員</v>
      </c>
      <c r="G42" s="325"/>
      <c r="H42" s="285"/>
      <c r="I42" s="283"/>
      <c r="J42" s="283"/>
      <c r="K42" s="284"/>
      <c r="L42" s="331"/>
      <c r="M42" s="261"/>
      <c r="N42" s="332"/>
      <c r="O42" s="108" t="s">
        <v>88</v>
      </c>
      <c r="P42" s="130"/>
      <c r="Q42" s="130"/>
      <c r="R42" s="110"/>
      <c r="S42" s="111"/>
      <c r="T42" s="112" t="str">
        <f>IF(T40="","",VLOOKUP(T40,'【記載例】シフト記号表（勤務時間帯）'!$C$5:$Y$46,23,FALSE))</f>
        <v>-</v>
      </c>
      <c r="U42" s="113" t="str">
        <f>IF(U40="","",VLOOKUP(U40,'【記載例】シフト記号表（勤務時間帯）'!$C$5:$Y$46,23,FALSE))</f>
        <v>-</v>
      </c>
      <c r="V42" s="113" t="str">
        <f>IF(V40="","",VLOOKUP(V40,'【記載例】シフト記号表（勤務時間帯）'!$C$5:$Y$46,23,FALSE))</f>
        <v>-</v>
      </c>
      <c r="W42" s="113">
        <f>IF(W40="","",VLOOKUP(W40,'【記載例】シフト記号表（勤務時間帯）'!$C$5:$Y$46,23,FALSE))</f>
        <v>11.000000000000002</v>
      </c>
      <c r="X42" s="113" t="str">
        <f>IF(X40="","",VLOOKUP(X40,'【記載例】シフト記号表（勤務時間帯）'!$C$5:$Y$46,23,FALSE))</f>
        <v>-</v>
      </c>
      <c r="Y42" s="113" t="str">
        <f>IF(Y40="","",VLOOKUP(Y40,'【記載例】シフト記号表（勤務時間帯）'!$C$5:$Y$46,23,FALSE))</f>
        <v>-</v>
      </c>
      <c r="Z42" s="114" t="str">
        <f>IF(Z40="","",VLOOKUP(Z40,'【記載例】シフト記号表（勤務時間帯）'!$C$5:$Y$46,23,FALSE))</f>
        <v>-</v>
      </c>
      <c r="AA42" s="112" t="str">
        <f>IF(AA40="","",VLOOKUP(AA40,'【記載例】シフト記号表（勤務時間帯）'!$C$5:$Y$46,23,FALSE))</f>
        <v>-</v>
      </c>
      <c r="AB42" s="113" t="str">
        <f>IF(AB40="","",VLOOKUP(AB40,'【記載例】シフト記号表（勤務時間帯）'!$C$5:$Y$46,23,FALSE))</f>
        <v>-</v>
      </c>
      <c r="AC42" s="113" t="str">
        <f>IF(AC40="","",VLOOKUP(AC40,'【記載例】シフト記号表（勤務時間帯）'!$C$5:$Y$46,23,FALSE))</f>
        <v>-</v>
      </c>
      <c r="AD42" s="113">
        <f>IF(AD40="","",VLOOKUP(AD40,'【記載例】シフト記号表（勤務時間帯）'!$C$5:$Y$46,23,FALSE))</f>
        <v>11.000000000000002</v>
      </c>
      <c r="AE42" s="113" t="str">
        <f>IF(AE40="","",VLOOKUP(AE40,'【記載例】シフト記号表（勤務時間帯）'!$C$5:$Y$46,23,FALSE))</f>
        <v>-</v>
      </c>
      <c r="AF42" s="113" t="str">
        <f>IF(AF40="","",VLOOKUP(AF40,'【記載例】シフト記号表（勤務時間帯）'!$C$5:$Y$46,23,FALSE))</f>
        <v>-</v>
      </c>
      <c r="AG42" s="114" t="str">
        <f>IF(AG40="","",VLOOKUP(AG40,'【記載例】シフト記号表（勤務時間帯）'!$C$5:$Y$46,23,FALSE))</f>
        <v>-</v>
      </c>
      <c r="AH42" s="112">
        <f>IF(AH40="","",VLOOKUP(AH40,'【記載例】シフト記号表（勤務時間帯）'!$C$5:$Y$46,23,FALSE))</f>
        <v>11.000000000000002</v>
      </c>
      <c r="AI42" s="113" t="str">
        <f>IF(AI40="","",VLOOKUP(AI40,'【記載例】シフト記号表（勤務時間帯）'!$C$5:$Y$46,23,FALSE))</f>
        <v>-</v>
      </c>
      <c r="AJ42" s="113" t="str">
        <f>IF(AJ40="","",VLOOKUP(AJ40,'【記載例】シフト記号表（勤務時間帯）'!$C$5:$Y$46,23,FALSE))</f>
        <v>-</v>
      </c>
      <c r="AK42" s="113" t="str">
        <f>IF(AK40="","",VLOOKUP(AK40,'【記載例】シフト記号表（勤務時間帯）'!$C$5:$Y$46,23,FALSE))</f>
        <v>-</v>
      </c>
      <c r="AL42" s="113" t="str">
        <f>IF(AL40="","",VLOOKUP(AL40,'【記載例】シフト記号表（勤務時間帯）'!$C$5:$Y$46,23,FALSE))</f>
        <v>-</v>
      </c>
      <c r="AM42" s="113" t="str">
        <f>IF(AM40="","",VLOOKUP(AM40,'【記載例】シフト記号表（勤務時間帯）'!$C$5:$Y$46,23,FALSE))</f>
        <v>-</v>
      </c>
      <c r="AN42" s="114" t="str">
        <f>IF(AN40="","",VLOOKUP(AN40,'【記載例】シフト記号表（勤務時間帯）'!$C$5:$Y$46,23,FALSE))</f>
        <v>-</v>
      </c>
      <c r="AO42" s="112">
        <f>IF(AO40="","",VLOOKUP(AO40,'【記載例】シフト記号表（勤務時間帯）'!$C$5:$Y$46,23,FALSE))</f>
        <v>11.000000000000002</v>
      </c>
      <c r="AP42" s="113" t="str">
        <f>IF(AP40="","",VLOOKUP(AP40,'【記載例】シフト記号表（勤務時間帯）'!$C$5:$Y$46,23,FALSE))</f>
        <v>-</v>
      </c>
      <c r="AQ42" s="113" t="str">
        <f>IF(AQ40="","",VLOOKUP(AQ40,'【記載例】シフト記号表（勤務時間帯）'!$C$5:$Y$46,23,FALSE))</f>
        <v>-</v>
      </c>
      <c r="AR42" s="113" t="str">
        <f>IF(AR40="","",VLOOKUP(AR40,'【記載例】シフト記号表（勤務時間帯）'!$C$5:$Y$46,23,FALSE))</f>
        <v>-</v>
      </c>
      <c r="AS42" s="113" t="str">
        <f>IF(AS40="","",VLOOKUP(AS40,'【記載例】シフト記号表（勤務時間帯）'!$C$5:$Y$46,23,FALSE))</f>
        <v>-</v>
      </c>
      <c r="AT42" s="113">
        <f>IF(AT40="","",VLOOKUP(AT40,'【記載例】シフト記号表（勤務時間帯）'!$C$5:$Y$46,23,FALSE))</f>
        <v>11.000000000000002</v>
      </c>
      <c r="AU42" s="114" t="str">
        <f>IF(AU40="","",VLOOKUP(AU40,'【記載例】シフト記号表（勤務時間帯）'!$C$5:$Y$46,23,FALSE))</f>
        <v>-</v>
      </c>
      <c r="AV42" s="112" t="str">
        <f>IF(AV40="","",VLOOKUP(AV40,'【記載例】シフト記号表（勤務時間帯）'!$C$5:$Y$46,23,FALSE))</f>
        <v/>
      </c>
      <c r="AW42" s="113" t="str">
        <f>IF(AW40="","",VLOOKUP(AW40,'【記載例】シフト記号表（勤務時間帯）'!$C$5:$Y$46,23,FALSE))</f>
        <v/>
      </c>
      <c r="AX42" s="115" t="str">
        <f>IF(AX40="","",VLOOKUP(AX40,'【記載例】シフト記号表（勤務時間帯）'!$C$5:$Y$46,23,FALSE))</f>
        <v/>
      </c>
      <c r="AY42" s="298">
        <f>IF($BB$3="計画",SUM(T42:AU42),IF($BB$3="実績",SUM(T42:AX42),""))</f>
        <v>55.000000000000007</v>
      </c>
      <c r="AZ42" s="299"/>
      <c r="BA42" s="318">
        <f>IF($BB$3="計画",AY42/4,IF($BB$3="実績",(AY42/($BB$7/7)),""))</f>
        <v>13.750000000000002</v>
      </c>
      <c r="BB42" s="319"/>
      <c r="BC42" s="260"/>
      <c r="BD42" s="261"/>
      <c r="BE42" s="261"/>
      <c r="BF42" s="261"/>
      <c r="BG42" s="262"/>
    </row>
    <row r="43" spans="2:59" ht="20.25" customHeight="1" x14ac:dyDescent="0.4">
      <c r="B43" s="116"/>
      <c r="C43" s="274"/>
      <c r="D43" s="275"/>
      <c r="E43" s="276"/>
      <c r="F43" s="97"/>
      <c r="G43" s="337" t="s">
        <v>132</v>
      </c>
      <c r="H43" s="277"/>
      <c r="I43" s="275"/>
      <c r="J43" s="275"/>
      <c r="K43" s="276"/>
      <c r="L43" s="327" t="s">
        <v>167</v>
      </c>
      <c r="M43" s="255"/>
      <c r="N43" s="328"/>
      <c r="O43" s="118" t="s">
        <v>18</v>
      </c>
      <c r="P43" s="119"/>
      <c r="Q43" s="119"/>
      <c r="R43" s="120"/>
      <c r="S43" s="121"/>
      <c r="T43" s="122" t="s">
        <v>60</v>
      </c>
      <c r="U43" s="125" t="s">
        <v>44</v>
      </c>
      <c r="V43" s="125" t="s">
        <v>53</v>
      </c>
      <c r="W43" s="125" t="s">
        <v>53</v>
      </c>
      <c r="X43" s="125" t="s">
        <v>44</v>
      </c>
      <c r="Y43" s="125" t="s">
        <v>44</v>
      </c>
      <c r="Z43" s="124" t="s">
        <v>59</v>
      </c>
      <c r="AA43" s="122" t="s">
        <v>60</v>
      </c>
      <c r="AB43" s="125" t="s">
        <v>44</v>
      </c>
      <c r="AC43" s="125" t="s">
        <v>44</v>
      </c>
      <c r="AD43" s="125" t="s">
        <v>51</v>
      </c>
      <c r="AE43" s="125" t="s">
        <v>53</v>
      </c>
      <c r="AF43" s="125" t="s">
        <v>53</v>
      </c>
      <c r="AG43" s="124" t="s">
        <v>59</v>
      </c>
      <c r="AH43" s="122" t="s">
        <v>60</v>
      </c>
      <c r="AI43" s="125" t="s">
        <v>53</v>
      </c>
      <c r="AJ43" s="125" t="s">
        <v>44</v>
      </c>
      <c r="AK43" s="125" t="s">
        <v>52</v>
      </c>
      <c r="AL43" s="125" t="s">
        <v>59</v>
      </c>
      <c r="AM43" s="125" t="s">
        <v>60</v>
      </c>
      <c r="AN43" s="124" t="s">
        <v>44</v>
      </c>
      <c r="AO43" s="122" t="s">
        <v>51</v>
      </c>
      <c r="AP43" s="125" t="s">
        <v>59</v>
      </c>
      <c r="AQ43" s="125" t="s">
        <v>60</v>
      </c>
      <c r="AR43" s="125" t="s">
        <v>44</v>
      </c>
      <c r="AS43" s="125" t="s">
        <v>51</v>
      </c>
      <c r="AT43" s="125" t="s">
        <v>52</v>
      </c>
      <c r="AU43" s="124" t="s">
        <v>59</v>
      </c>
      <c r="AV43" s="122"/>
      <c r="AW43" s="125"/>
      <c r="AX43" s="126"/>
      <c r="AY43" s="333"/>
      <c r="AZ43" s="334"/>
      <c r="BA43" s="335"/>
      <c r="BB43" s="336"/>
      <c r="BC43" s="254"/>
      <c r="BD43" s="255"/>
      <c r="BE43" s="255"/>
      <c r="BF43" s="255"/>
      <c r="BG43" s="256"/>
    </row>
    <row r="44" spans="2:59" ht="20.25" customHeight="1" x14ac:dyDescent="0.4">
      <c r="B44" s="96">
        <f>B41+1</f>
        <v>9</v>
      </c>
      <c r="C44" s="274" t="s">
        <v>179</v>
      </c>
      <c r="D44" s="275"/>
      <c r="E44" s="276"/>
      <c r="F44" s="97"/>
      <c r="G44" s="324"/>
      <c r="H44" s="277" t="s">
        <v>175</v>
      </c>
      <c r="I44" s="275"/>
      <c r="J44" s="275"/>
      <c r="K44" s="276"/>
      <c r="L44" s="329"/>
      <c r="M44" s="258"/>
      <c r="N44" s="330"/>
      <c r="O44" s="98" t="s">
        <v>87</v>
      </c>
      <c r="P44" s="99"/>
      <c r="Q44" s="99"/>
      <c r="R44" s="100"/>
      <c r="S44" s="101"/>
      <c r="T44" s="102">
        <f>IF(T43="","",VLOOKUP(T43,'【記載例】シフト記号表（勤務時間帯）'!$C$5:$W$46,21,FALSE))</f>
        <v>5</v>
      </c>
      <c r="U44" s="103" t="str">
        <f>IF(U43="","",VLOOKUP(U43,'【記載例】シフト記号表（勤務時間帯）'!$C$5:$W$46,21,FALSE))</f>
        <v>-</v>
      </c>
      <c r="V44" s="103">
        <f>IF(V43="","",VLOOKUP(V43,'【記載例】シフト記号表（勤務時間帯）'!$C$5:$W$46,21,FALSE))</f>
        <v>8</v>
      </c>
      <c r="W44" s="103">
        <f>IF(W43="","",VLOOKUP(W43,'【記載例】シフト記号表（勤務時間帯）'!$C$5:$W$46,21,FALSE))</f>
        <v>8</v>
      </c>
      <c r="X44" s="103" t="str">
        <f>IF(X43="","",VLOOKUP(X43,'【記載例】シフト記号表（勤務時間帯）'!$C$5:$W$46,21,FALSE))</f>
        <v>-</v>
      </c>
      <c r="Y44" s="103" t="str">
        <f>IF(Y43="","",VLOOKUP(Y43,'【記載例】シフト記号表（勤務時間帯）'!$C$5:$W$46,21,FALSE))</f>
        <v>-</v>
      </c>
      <c r="Z44" s="104">
        <f>IF(Z43="","",VLOOKUP(Z43,'【記載例】シフト記号表（勤務時間帯）'!$C$5:$W$46,21,FALSE))</f>
        <v>3.0000000000000018</v>
      </c>
      <c r="AA44" s="102">
        <f>IF(AA43="","",VLOOKUP(AA43,'【記載例】シフト記号表（勤務時間帯）'!$C$5:$W$46,21,FALSE))</f>
        <v>5</v>
      </c>
      <c r="AB44" s="103" t="str">
        <f>IF(AB43="","",VLOOKUP(AB43,'【記載例】シフト記号表（勤務時間帯）'!$C$5:$W$46,21,FALSE))</f>
        <v>-</v>
      </c>
      <c r="AC44" s="103" t="str">
        <f>IF(AC43="","",VLOOKUP(AC43,'【記載例】シフト記号表（勤務時間帯）'!$C$5:$W$46,21,FALSE))</f>
        <v>-</v>
      </c>
      <c r="AD44" s="103">
        <f>IF(AD43="","",VLOOKUP(AD43,'【記載例】シフト記号表（勤務時間帯）'!$C$5:$W$46,21,FALSE))</f>
        <v>7.9999999999999982</v>
      </c>
      <c r="AE44" s="103">
        <f>IF(AE43="","",VLOOKUP(AE43,'【記載例】シフト記号表（勤務時間帯）'!$C$5:$W$46,21,FALSE))</f>
        <v>8</v>
      </c>
      <c r="AF44" s="103">
        <f>IF(AF43="","",VLOOKUP(AF43,'【記載例】シフト記号表（勤務時間帯）'!$C$5:$W$46,21,FALSE))</f>
        <v>8</v>
      </c>
      <c r="AG44" s="104">
        <f>IF(AG43="","",VLOOKUP(AG43,'【記載例】シフト記号表（勤務時間帯）'!$C$5:$W$46,21,FALSE))</f>
        <v>3.0000000000000018</v>
      </c>
      <c r="AH44" s="102">
        <f>IF(AH43="","",VLOOKUP(AH43,'【記載例】シフト記号表（勤務時間帯）'!$C$5:$W$46,21,FALSE))</f>
        <v>5</v>
      </c>
      <c r="AI44" s="103">
        <f>IF(AI43="","",VLOOKUP(AI43,'【記載例】シフト記号表（勤務時間帯）'!$C$5:$W$46,21,FALSE))</f>
        <v>8</v>
      </c>
      <c r="AJ44" s="103" t="str">
        <f>IF(AJ43="","",VLOOKUP(AJ43,'【記載例】シフト記号表（勤務時間帯）'!$C$5:$W$46,21,FALSE))</f>
        <v>-</v>
      </c>
      <c r="AK44" s="103">
        <f>IF(AK43="","",VLOOKUP(AK43,'【記載例】シフト記号表（勤務時間帯）'!$C$5:$W$46,21,FALSE))</f>
        <v>8</v>
      </c>
      <c r="AL44" s="103">
        <f>IF(AL43="","",VLOOKUP(AL43,'【記載例】シフト記号表（勤務時間帯）'!$C$5:$W$46,21,FALSE))</f>
        <v>3.0000000000000018</v>
      </c>
      <c r="AM44" s="103">
        <f>IF(AM43="","",VLOOKUP(AM43,'【記載例】シフト記号表（勤務時間帯）'!$C$5:$W$46,21,FALSE))</f>
        <v>5</v>
      </c>
      <c r="AN44" s="104" t="str">
        <f>IF(AN43="","",VLOOKUP(AN43,'【記載例】シフト記号表（勤務時間帯）'!$C$5:$W$46,21,FALSE))</f>
        <v>-</v>
      </c>
      <c r="AO44" s="102">
        <f>IF(AO43="","",VLOOKUP(AO43,'【記載例】シフト記号表（勤務時間帯）'!$C$5:$W$46,21,FALSE))</f>
        <v>7.9999999999999982</v>
      </c>
      <c r="AP44" s="103">
        <f>IF(AP43="","",VLOOKUP(AP43,'【記載例】シフト記号表（勤務時間帯）'!$C$5:$W$46,21,FALSE))</f>
        <v>3.0000000000000018</v>
      </c>
      <c r="AQ44" s="103">
        <f>IF(AQ43="","",VLOOKUP(AQ43,'【記載例】シフト記号表（勤務時間帯）'!$C$5:$W$46,21,FALSE))</f>
        <v>5</v>
      </c>
      <c r="AR44" s="103" t="str">
        <f>IF(AR43="","",VLOOKUP(AR43,'【記載例】シフト記号表（勤務時間帯）'!$C$5:$W$46,21,FALSE))</f>
        <v>-</v>
      </c>
      <c r="AS44" s="103">
        <f>IF(AS43="","",VLOOKUP(AS43,'【記載例】シフト記号表（勤務時間帯）'!$C$5:$W$46,21,FALSE))</f>
        <v>7.9999999999999982</v>
      </c>
      <c r="AT44" s="103">
        <f>IF(AT43="","",VLOOKUP(AT43,'【記載例】シフト記号表（勤務時間帯）'!$C$5:$W$46,21,FALSE))</f>
        <v>8</v>
      </c>
      <c r="AU44" s="104">
        <f>IF(AU43="","",VLOOKUP(AU43,'【記載例】シフト記号表（勤務時間帯）'!$C$5:$W$46,21,FALSE))</f>
        <v>3.0000000000000018</v>
      </c>
      <c r="AV44" s="102" t="str">
        <f>IF(AV43="","",VLOOKUP(AV43,'【記載例】シフト記号表（勤務時間帯）'!$C$5:$W$46,21,FALSE))</f>
        <v/>
      </c>
      <c r="AW44" s="103" t="str">
        <f>IF(AW43="","",VLOOKUP(AW43,'【記載例】シフト記号表（勤務時間帯）'!$C$5:$W$46,21,FALSE))</f>
        <v/>
      </c>
      <c r="AX44" s="105" t="str">
        <f>IF(AX43="","",VLOOKUP(AX43,'【記載例】シフト記号表（勤務時間帯）'!$C$5:$W$46,21,FALSE))</f>
        <v/>
      </c>
      <c r="AY44" s="278">
        <f>IF($BB$3="計画",SUM(T44:AU44),IF($BB$3="実績",SUM(T44:AX44),""))</f>
        <v>120</v>
      </c>
      <c r="AZ44" s="279"/>
      <c r="BA44" s="280">
        <f>IF($BB$3="計画",AY44/4,IF($BB$3="実績",(AY44/($BB$7/7)),""))</f>
        <v>30</v>
      </c>
      <c r="BB44" s="281"/>
      <c r="BC44" s="257"/>
      <c r="BD44" s="258"/>
      <c r="BE44" s="258"/>
      <c r="BF44" s="258"/>
      <c r="BG44" s="259"/>
    </row>
    <row r="45" spans="2:59" ht="20.25" customHeight="1" x14ac:dyDescent="0.4">
      <c r="B45" s="106"/>
      <c r="C45" s="282"/>
      <c r="D45" s="283"/>
      <c r="E45" s="284"/>
      <c r="F45" s="107" t="str">
        <f>C44</f>
        <v>看護職員</v>
      </c>
      <c r="G45" s="325"/>
      <c r="H45" s="285"/>
      <c r="I45" s="283"/>
      <c r="J45" s="283"/>
      <c r="K45" s="284"/>
      <c r="L45" s="331"/>
      <c r="M45" s="261"/>
      <c r="N45" s="332"/>
      <c r="O45" s="108" t="s">
        <v>88</v>
      </c>
      <c r="P45" s="109"/>
      <c r="Q45" s="109"/>
      <c r="R45" s="131"/>
      <c r="S45" s="132"/>
      <c r="T45" s="112" t="str">
        <f>IF(T43="","",VLOOKUP(T43,'【記載例】シフト記号表（勤務時間帯）'!$C$5:$Y$46,23,FALSE))</f>
        <v>-</v>
      </c>
      <c r="U45" s="113" t="str">
        <f>IF(U43="","",VLOOKUP(U43,'【記載例】シフト記号表（勤務時間帯）'!$C$5:$Y$46,23,FALSE))</f>
        <v>-</v>
      </c>
      <c r="V45" s="113" t="str">
        <f>IF(V43="","",VLOOKUP(V43,'【記載例】シフト記号表（勤務時間帯）'!$C$5:$Y$46,23,FALSE))</f>
        <v>-</v>
      </c>
      <c r="W45" s="113" t="str">
        <f>IF(W43="","",VLOOKUP(W43,'【記載例】シフト記号表（勤務時間帯）'!$C$5:$Y$46,23,FALSE))</f>
        <v>-</v>
      </c>
      <c r="X45" s="113" t="str">
        <f>IF(X43="","",VLOOKUP(X43,'【記載例】シフト記号表（勤務時間帯）'!$C$5:$Y$46,23,FALSE))</f>
        <v>-</v>
      </c>
      <c r="Y45" s="113" t="str">
        <f>IF(Y43="","",VLOOKUP(Y43,'【記載例】シフト記号表（勤務時間帯）'!$C$5:$Y$46,23,FALSE))</f>
        <v>-</v>
      </c>
      <c r="Z45" s="114">
        <f>IF(Z43="","",VLOOKUP(Z43,'【記載例】シフト記号表（勤務時間帯）'!$C$5:$Y$46,23,FALSE))</f>
        <v>11.000000000000002</v>
      </c>
      <c r="AA45" s="112" t="str">
        <f>IF(AA43="","",VLOOKUP(AA43,'【記載例】シフト記号表（勤務時間帯）'!$C$5:$Y$46,23,FALSE))</f>
        <v>-</v>
      </c>
      <c r="AB45" s="113" t="str">
        <f>IF(AB43="","",VLOOKUP(AB43,'【記載例】シフト記号表（勤務時間帯）'!$C$5:$Y$46,23,FALSE))</f>
        <v>-</v>
      </c>
      <c r="AC45" s="113" t="str">
        <f>IF(AC43="","",VLOOKUP(AC43,'【記載例】シフト記号表（勤務時間帯）'!$C$5:$Y$46,23,FALSE))</f>
        <v>-</v>
      </c>
      <c r="AD45" s="113" t="str">
        <f>IF(AD43="","",VLOOKUP(AD43,'【記載例】シフト記号表（勤務時間帯）'!$C$5:$Y$46,23,FALSE))</f>
        <v>-</v>
      </c>
      <c r="AE45" s="113" t="str">
        <f>IF(AE43="","",VLOOKUP(AE43,'【記載例】シフト記号表（勤務時間帯）'!$C$5:$Y$46,23,FALSE))</f>
        <v>-</v>
      </c>
      <c r="AF45" s="113" t="str">
        <f>IF(AF43="","",VLOOKUP(AF43,'【記載例】シフト記号表（勤務時間帯）'!$C$5:$Y$46,23,FALSE))</f>
        <v>-</v>
      </c>
      <c r="AG45" s="114">
        <f>IF(AG43="","",VLOOKUP(AG43,'【記載例】シフト記号表（勤務時間帯）'!$C$5:$Y$46,23,FALSE))</f>
        <v>11.000000000000002</v>
      </c>
      <c r="AH45" s="112" t="str">
        <f>IF(AH43="","",VLOOKUP(AH43,'【記載例】シフト記号表（勤務時間帯）'!$C$5:$Y$46,23,FALSE))</f>
        <v>-</v>
      </c>
      <c r="AI45" s="113" t="str">
        <f>IF(AI43="","",VLOOKUP(AI43,'【記載例】シフト記号表（勤務時間帯）'!$C$5:$Y$46,23,FALSE))</f>
        <v>-</v>
      </c>
      <c r="AJ45" s="113" t="str">
        <f>IF(AJ43="","",VLOOKUP(AJ43,'【記載例】シフト記号表（勤務時間帯）'!$C$5:$Y$46,23,FALSE))</f>
        <v>-</v>
      </c>
      <c r="AK45" s="113" t="str">
        <f>IF(AK43="","",VLOOKUP(AK43,'【記載例】シフト記号表（勤務時間帯）'!$C$5:$Y$46,23,FALSE))</f>
        <v>-</v>
      </c>
      <c r="AL45" s="113">
        <f>IF(AL43="","",VLOOKUP(AL43,'【記載例】シフト記号表（勤務時間帯）'!$C$5:$Y$46,23,FALSE))</f>
        <v>11.000000000000002</v>
      </c>
      <c r="AM45" s="113" t="str">
        <f>IF(AM43="","",VLOOKUP(AM43,'【記載例】シフト記号表（勤務時間帯）'!$C$5:$Y$46,23,FALSE))</f>
        <v>-</v>
      </c>
      <c r="AN45" s="114" t="str">
        <f>IF(AN43="","",VLOOKUP(AN43,'【記載例】シフト記号表（勤務時間帯）'!$C$5:$Y$46,23,FALSE))</f>
        <v>-</v>
      </c>
      <c r="AO45" s="112" t="str">
        <f>IF(AO43="","",VLOOKUP(AO43,'【記載例】シフト記号表（勤務時間帯）'!$C$5:$Y$46,23,FALSE))</f>
        <v>-</v>
      </c>
      <c r="AP45" s="113">
        <f>IF(AP43="","",VLOOKUP(AP43,'【記載例】シフト記号表（勤務時間帯）'!$C$5:$Y$46,23,FALSE))</f>
        <v>11.000000000000002</v>
      </c>
      <c r="AQ45" s="113" t="str">
        <f>IF(AQ43="","",VLOOKUP(AQ43,'【記載例】シフト記号表（勤務時間帯）'!$C$5:$Y$46,23,FALSE))</f>
        <v>-</v>
      </c>
      <c r="AR45" s="113" t="str">
        <f>IF(AR43="","",VLOOKUP(AR43,'【記載例】シフト記号表（勤務時間帯）'!$C$5:$Y$46,23,FALSE))</f>
        <v>-</v>
      </c>
      <c r="AS45" s="113" t="str">
        <f>IF(AS43="","",VLOOKUP(AS43,'【記載例】シフト記号表（勤務時間帯）'!$C$5:$Y$46,23,FALSE))</f>
        <v>-</v>
      </c>
      <c r="AT45" s="113" t="str">
        <f>IF(AT43="","",VLOOKUP(AT43,'【記載例】シフト記号表（勤務時間帯）'!$C$5:$Y$46,23,FALSE))</f>
        <v>-</v>
      </c>
      <c r="AU45" s="114">
        <f>IF(AU43="","",VLOOKUP(AU43,'【記載例】シフト記号表（勤務時間帯）'!$C$5:$Y$46,23,FALSE))</f>
        <v>11.000000000000002</v>
      </c>
      <c r="AV45" s="112" t="str">
        <f>IF(AV43="","",VLOOKUP(AV43,'【記載例】シフト記号表（勤務時間帯）'!$C$5:$Y$46,23,FALSE))</f>
        <v/>
      </c>
      <c r="AW45" s="113" t="str">
        <f>IF(AW43="","",VLOOKUP(AW43,'【記載例】シフト記号表（勤務時間帯）'!$C$5:$Y$46,23,FALSE))</f>
        <v/>
      </c>
      <c r="AX45" s="115" t="str">
        <f>IF(AX43="","",VLOOKUP(AX43,'【記載例】シフト記号表（勤務時間帯）'!$C$5:$Y$46,23,FALSE))</f>
        <v/>
      </c>
      <c r="AY45" s="298">
        <f>IF($BB$3="計画",SUM(T45:AU45),IF($BB$3="実績",SUM(T45:AX45),""))</f>
        <v>55.000000000000007</v>
      </c>
      <c r="AZ45" s="299"/>
      <c r="BA45" s="318">
        <f>IF($BB$3="計画",AY45/4,IF($BB$3="実績",(AY45/($BB$7/7)),""))</f>
        <v>13.750000000000002</v>
      </c>
      <c r="BB45" s="319"/>
      <c r="BC45" s="260"/>
      <c r="BD45" s="261"/>
      <c r="BE45" s="261"/>
      <c r="BF45" s="261"/>
      <c r="BG45" s="262"/>
    </row>
    <row r="46" spans="2:59" ht="20.25" customHeight="1" x14ac:dyDescent="0.4">
      <c r="B46" s="116"/>
      <c r="C46" s="274"/>
      <c r="D46" s="275"/>
      <c r="E46" s="276"/>
      <c r="F46" s="97"/>
      <c r="G46" s="337" t="s">
        <v>158</v>
      </c>
      <c r="H46" s="277"/>
      <c r="I46" s="275"/>
      <c r="J46" s="275"/>
      <c r="K46" s="276"/>
      <c r="L46" s="327" t="s">
        <v>168</v>
      </c>
      <c r="M46" s="255"/>
      <c r="N46" s="328"/>
      <c r="O46" s="118" t="s">
        <v>18</v>
      </c>
      <c r="P46" s="127"/>
      <c r="Q46" s="127"/>
      <c r="R46" s="128"/>
      <c r="S46" s="133"/>
      <c r="T46" s="122" t="s">
        <v>136</v>
      </c>
      <c r="U46" s="125" t="s">
        <v>44</v>
      </c>
      <c r="V46" s="125" t="s">
        <v>44</v>
      </c>
      <c r="W46" s="125" t="s">
        <v>44</v>
      </c>
      <c r="X46" s="125" t="s">
        <v>136</v>
      </c>
      <c r="Y46" s="125" t="s">
        <v>44</v>
      </c>
      <c r="Z46" s="124" t="s">
        <v>44</v>
      </c>
      <c r="AA46" s="122" t="s">
        <v>136</v>
      </c>
      <c r="AB46" s="125" t="s">
        <v>44</v>
      </c>
      <c r="AC46" s="125" t="s">
        <v>44</v>
      </c>
      <c r="AD46" s="125" t="s">
        <v>136</v>
      </c>
      <c r="AE46" s="125" t="s">
        <v>44</v>
      </c>
      <c r="AF46" s="125" t="s">
        <v>44</v>
      </c>
      <c r="AG46" s="124" t="s">
        <v>44</v>
      </c>
      <c r="AH46" s="122" t="s">
        <v>136</v>
      </c>
      <c r="AI46" s="125" t="s">
        <v>44</v>
      </c>
      <c r="AJ46" s="125" t="s">
        <v>136</v>
      </c>
      <c r="AK46" s="125" t="s">
        <v>136</v>
      </c>
      <c r="AL46" s="125" t="s">
        <v>44</v>
      </c>
      <c r="AM46" s="125" t="s">
        <v>44</v>
      </c>
      <c r="AN46" s="124" t="s">
        <v>44</v>
      </c>
      <c r="AO46" s="122" t="s">
        <v>136</v>
      </c>
      <c r="AP46" s="125" t="s">
        <v>44</v>
      </c>
      <c r="AQ46" s="125" t="s">
        <v>44</v>
      </c>
      <c r="AR46" s="125" t="s">
        <v>44</v>
      </c>
      <c r="AS46" s="125" t="s">
        <v>136</v>
      </c>
      <c r="AT46" s="125" t="s">
        <v>44</v>
      </c>
      <c r="AU46" s="124" t="s">
        <v>44</v>
      </c>
      <c r="AV46" s="122"/>
      <c r="AW46" s="125"/>
      <c r="AX46" s="126"/>
      <c r="AY46" s="333"/>
      <c r="AZ46" s="334"/>
      <c r="BA46" s="335"/>
      <c r="BB46" s="336"/>
      <c r="BC46" s="254"/>
      <c r="BD46" s="255"/>
      <c r="BE46" s="255"/>
      <c r="BF46" s="255"/>
      <c r="BG46" s="256"/>
    </row>
    <row r="47" spans="2:59" ht="20.25" customHeight="1" x14ac:dyDescent="0.4">
      <c r="B47" s="96">
        <f>B44+1</f>
        <v>10</v>
      </c>
      <c r="C47" s="274" t="s">
        <v>103</v>
      </c>
      <c r="D47" s="275"/>
      <c r="E47" s="276"/>
      <c r="F47" s="97"/>
      <c r="G47" s="324"/>
      <c r="H47" s="277" t="s">
        <v>19</v>
      </c>
      <c r="I47" s="275"/>
      <c r="J47" s="275"/>
      <c r="K47" s="276"/>
      <c r="L47" s="329"/>
      <c r="M47" s="258"/>
      <c r="N47" s="330"/>
      <c r="O47" s="98" t="s">
        <v>87</v>
      </c>
      <c r="P47" s="99"/>
      <c r="Q47" s="99"/>
      <c r="R47" s="100"/>
      <c r="S47" s="101"/>
      <c r="T47" s="102">
        <f>IF(T46="","",VLOOKUP(T46,'【記載例】シフト記号表（勤務時間帯）'!$C$5:$W$46,21,FALSE))</f>
        <v>7.9999999999999982</v>
      </c>
      <c r="U47" s="103" t="str">
        <f>IF(U46="","",VLOOKUP(U46,'【記載例】シフト記号表（勤務時間帯）'!$C$5:$W$46,21,FALSE))</f>
        <v>-</v>
      </c>
      <c r="V47" s="103" t="str">
        <f>IF(V46="","",VLOOKUP(V46,'【記載例】シフト記号表（勤務時間帯）'!$C$5:$W$46,21,FALSE))</f>
        <v>-</v>
      </c>
      <c r="W47" s="103" t="str">
        <f>IF(W46="","",VLOOKUP(W46,'【記載例】シフト記号表（勤務時間帯）'!$C$5:$W$46,21,FALSE))</f>
        <v>-</v>
      </c>
      <c r="X47" s="103">
        <f>IF(X46="","",VLOOKUP(X46,'【記載例】シフト記号表（勤務時間帯）'!$C$5:$W$46,21,FALSE))</f>
        <v>7.9999999999999982</v>
      </c>
      <c r="Y47" s="103" t="str">
        <f>IF(Y46="","",VLOOKUP(Y46,'【記載例】シフト記号表（勤務時間帯）'!$C$5:$W$46,21,FALSE))</f>
        <v>-</v>
      </c>
      <c r="Z47" s="104" t="str">
        <f>IF(Z46="","",VLOOKUP(Z46,'【記載例】シフト記号表（勤務時間帯）'!$C$5:$W$46,21,FALSE))</f>
        <v>-</v>
      </c>
      <c r="AA47" s="102">
        <f>IF(AA46="","",VLOOKUP(AA46,'【記載例】シフト記号表（勤務時間帯）'!$C$5:$W$46,21,FALSE))</f>
        <v>7.9999999999999982</v>
      </c>
      <c r="AB47" s="103" t="str">
        <f>IF(AB46="","",VLOOKUP(AB46,'【記載例】シフト記号表（勤務時間帯）'!$C$5:$W$46,21,FALSE))</f>
        <v>-</v>
      </c>
      <c r="AC47" s="103" t="str">
        <f>IF(AC46="","",VLOOKUP(AC46,'【記載例】シフト記号表（勤務時間帯）'!$C$5:$W$46,21,FALSE))</f>
        <v>-</v>
      </c>
      <c r="AD47" s="103">
        <f>IF(AD46="","",VLOOKUP(AD46,'【記載例】シフト記号表（勤務時間帯）'!$C$5:$W$46,21,FALSE))</f>
        <v>7.9999999999999982</v>
      </c>
      <c r="AE47" s="103" t="str">
        <f>IF(AE46="","",VLOOKUP(AE46,'【記載例】シフト記号表（勤務時間帯）'!$C$5:$W$46,21,FALSE))</f>
        <v>-</v>
      </c>
      <c r="AF47" s="103" t="str">
        <f>IF(AF46="","",VLOOKUP(AF46,'【記載例】シフト記号表（勤務時間帯）'!$C$5:$W$46,21,FALSE))</f>
        <v>-</v>
      </c>
      <c r="AG47" s="104" t="str">
        <f>IF(AG46="","",VLOOKUP(AG46,'【記載例】シフト記号表（勤務時間帯）'!$C$5:$W$46,21,FALSE))</f>
        <v>-</v>
      </c>
      <c r="AH47" s="102">
        <f>IF(AH46="","",VLOOKUP(AH46,'【記載例】シフト記号表（勤務時間帯）'!$C$5:$W$46,21,FALSE))</f>
        <v>7.9999999999999982</v>
      </c>
      <c r="AI47" s="103" t="str">
        <f>IF(AI46="","",VLOOKUP(AI46,'【記載例】シフト記号表（勤務時間帯）'!$C$5:$W$46,21,FALSE))</f>
        <v>-</v>
      </c>
      <c r="AJ47" s="103">
        <f>IF(AJ46="","",VLOOKUP(AJ46,'【記載例】シフト記号表（勤務時間帯）'!$C$5:$W$46,21,FALSE))</f>
        <v>7.9999999999999982</v>
      </c>
      <c r="AK47" s="103">
        <f>IF(AK46="","",VLOOKUP(AK46,'【記載例】シフト記号表（勤務時間帯）'!$C$5:$W$46,21,FALSE))</f>
        <v>7.9999999999999982</v>
      </c>
      <c r="AL47" s="103" t="str">
        <f>IF(AL46="","",VLOOKUP(AL46,'【記載例】シフト記号表（勤務時間帯）'!$C$5:$W$46,21,FALSE))</f>
        <v>-</v>
      </c>
      <c r="AM47" s="103" t="str">
        <f>IF(AM46="","",VLOOKUP(AM46,'【記載例】シフト記号表（勤務時間帯）'!$C$5:$W$46,21,FALSE))</f>
        <v>-</v>
      </c>
      <c r="AN47" s="104" t="str">
        <f>IF(AN46="","",VLOOKUP(AN46,'【記載例】シフト記号表（勤務時間帯）'!$C$5:$W$46,21,FALSE))</f>
        <v>-</v>
      </c>
      <c r="AO47" s="102">
        <f>IF(AO46="","",VLOOKUP(AO46,'【記載例】シフト記号表（勤務時間帯）'!$C$5:$W$46,21,FALSE))</f>
        <v>7.9999999999999982</v>
      </c>
      <c r="AP47" s="103" t="str">
        <f>IF(AP46="","",VLOOKUP(AP46,'【記載例】シフト記号表（勤務時間帯）'!$C$5:$W$46,21,FALSE))</f>
        <v>-</v>
      </c>
      <c r="AQ47" s="103" t="str">
        <f>IF(AQ46="","",VLOOKUP(AQ46,'【記載例】シフト記号表（勤務時間帯）'!$C$5:$W$46,21,FALSE))</f>
        <v>-</v>
      </c>
      <c r="AR47" s="103" t="str">
        <f>IF(AR46="","",VLOOKUP(AR46,'【記載例】シフト記号表（勤務時間帯）'!$C$5:$W$46,21,FALSE))</f>
        <v>-</v>
      </c>
      <c r="AS47" s="103">
        <f>IF(AS46="","",VLOOKUP(AS46,'【記載例】シフト記号表（勤務時間帯）'!$C$5:$W$46,21,FALSE))</f>
        <v>7.9999999999999982</v>
      </c>
      <c r="AT47" s="103" t="str">
        <f>IF(AT46="","",VLOOKUP(AT46,'【記載例】シフト記号表（勤務時間帯）'!$C$5:$W$46,21,FALSE))</f>
        <v>-</v>
      </c>
      <c r="AU47" s="104" t="str">
        <f>IF(AU46="","",VLOOKUP(AU46,'【記載例】シフト記号表（勤務時間帯）'!$C$5:$W$46,21,FALSE))</f>
        <v>-</v>
      </c>
      <c r="AV47" s="102" t="str">
        <f>IF(AV46="","",VLOOKUP(AV46,'【記載例】シフト記号表（勤務時間帯）'!$C$5:$W$46,21,FALSE))</f>
        <v/>
      </c>
      <c r="AW47" s="103" t="str">
        <f>IF(AW46="","",VLOOKUP(AW46,'【記載例】シフト記号表（勤務時間帯）'!$C$5:$W$46,21,FALSE))</f>
        <v/>
      </c>
      <c r="AX47" s="105" t="str">
        <f>IF(AX46="","",VLOOKUP(AX46,'【記載例】シフト記号表（勤務時間帯）'!$C$5:$W$46,21,FALSE))</f>
        <v/>
      </c>
      <c r="AY47" s="278">
        <f>IF($BB$3="計画",SUM(T47:AU47),IF($BB$3="実績",SUM(T47:AX47),""))</f>
        <v>71.999999999999986</v>
      </c>
      <c r="AZ47" s="279"/>
      <c r="BA47" s="280">
        <f>IF($BB$3="計画",AY47/4,IF($BB$3="実績",(AY47/($BB$7/7)),""))</f>
        <v>17.999999999999996</v>
      </c>
      <c r="BB47" s="281"/>
      <c r="BC47" s="257"/>
      <c r="BD47" s="258"/>
      <c r="BE47" s="258"/>
      <c r="BF47" s="258"/>
      <c r="BG47" s="259"/>
    </row>
    <row r="48" spans="2:59" ht="20.25" customHeight="1" x14ac:dyDescent="0.4">
      <c r="B48" s="106"/>
      <c r="C48" s="282"/>
      <c r="D48" s="283"/>
      <c r="E48" s="284"/>
      <c r="F48" s="107" t="str">
        <f>C47</f>
        <v>介護従業者</v>
      </c>
      <c r="G48" s="325"/>
      <c r="H48" s="285"/>
      <c r="I48" s="283"/>
      <c r="J48" s="283"/>
      <c r="K48" s="284"/>
      <c r="L48" s="331"/>
      <c r="M48" s="261"/>
      <c r="N48" s="332"/>
      <c r="O48" s="134" t="s">
        <v>88</v>
      </c>
      <c r="P48" s="135"/>
      <c r="Q48" s="135"/>
      <c r="R48" s="136"/>
      <c r="S48" s="137"/>
      <c r="T48" s="112" t="str">
        <f>IF(T46="","",VLOOKUP(T46,'【記載例】シフト記号表（勤務時間帯）'!$C$5:$Y$46,23,FALSE))</f>
        <v>-</v>
      </c>
      <c r="U48" s="113" t="str">
        <f>IF(U46="","",VLOOKUP(U46,'【記載例】シフト記号表（勤務時間帯）'!$C$5:$Y$46,23,FALSE))</f>
        <v>-</v>
      </c>
      <c r="V48" s="113" t="str">
        <f>IF(V46="","",VLOOKUP(V46,'【記載例】シフト記号表（勤務時間帯）'!$C$5:$Y$46,23,FALSE))</f>
        <v>-</v>
      </c>
      <c r="W48" s="113" t="str">
        <f>IF(W46="","",VLOOKUP(W46,'【記載例】シフト記号表（勤務時間帯）'!$C$5:$Y$46,23,FALSE))</f>
        <v>-</v>
      </c>
      <c r="X48" s="113" t="str">
        <f>IF(X46="","",VLOOKUP(X46,'【記載例】シフト記号表（勤務時間帯）'!$C$5:$Y$46,23,FALSE))</f>
        <v>-</v>
      </c>
      <c r="Y48" s="113" t="str">
        <f>IF(Y46="","",VLOOKUP(Y46,'【記載例】シフト記号表（勤務時間帯）'!$C$5:$Y$46,23,FALSE))</f>
        <v>-</v>
      </c>
      <c r="Z48" s="114" t="str">
        <f>IF(Z46="","",VLOOKUP(Z46,'【記載例】シフト記号表（勤務時間帯）'!$C$5:$Y$46,23,FALSE))</f>
        <v>-</v>
      </c>
      <c r="AA48" s="112" t="str">
        <f>IF(AA46="","",VLOOKUP(AA46,'【記載例】シフト記号表（勤務時間帯）'!$C$5:$Y$46,23,FALSE))</f>
        <v>-</v>
      </c>
      <c r="AB48" s="113" t="str">
        <f>IF(AB46="","",VLOOKUP(AB46,'【記載例】シフト記号表（勤務時間帯）'!$C$5:$Y$46,23,FALSE))</f>
        <v>-</v>
      </c>
      <c r="AC48" s="113" t="str">
        <f>IF(AC46="","",VLOOKUP(AC46,'【記載例】シフト記号表（勤務時間帯）'!$C$5:$Y$46,23,FALSE))</f>
        <v>-</v>
      </c>
      <c r="AD48" s="113" t="str">
        <f>IF(AD46="","",VLOOKUP(AD46,'【記載例】シフト記号表（勤務時間帯）'!$C$5:$Y$46,23,FALSE))</f>
        <v>-</v>
      </c>
      <c r="AE48" s="113" t="str">
        <f>IF(AE46="","",VLOOKUP(AE46,'【記載例】シフト記号表（勤務時間帯）'!$C$5:$Y$46,23,FALSE))</f>
        <v>-</v>
      </c>
      <c r="AF48" s="113" t="str">
        <f>IF(AF46="","",VLOOKUP(AF46,'【記載例】シフト記号表（勤務時間帯）'!$C$5:$Y$46,23,FALSE))</f>
        <v>-</v>
      </c>
      <c r="AG48" s="114" t="str">
        <f>IF(AG46="","",VLOOKUP(AG46,'【記載例】シフト記号表（勤務時間帯）'!$C$5:$Y$46,23,FALSE))</f>
        <v>-</v>
      </c>
      <c r="AH48" s="112" t="str">
        <f>IF(AH46="","",VLOOKUP(AH46,'【記載例】シフト記号表（勤務時間帯）'!$C$5:$Y$46,23,FALSE))</f>
        <v>-</v>
      </c>
      <c r="AI48" s="113" t="str">
        <f>IF(AI46="","",VLOOKUP(AI46,'【記載例】シフト記号表（勤務時間帯）'!$C$5:$Y$46,23,FALSE))</f>
        <v>-</v>
      </c>
      <c r="AJ48" s="113" t="str">
        <f>IF(AJ46="","",VLOOKUP(AJ46,'【記載例】シフト記号表（勤務時間帯）'!$C$5:$Y$46,23,FALSE))</f>
        <v>-</v>
      </c>
      <c r="AK48" s="113" t="str">
        <f>IF(AK46="","",VLOOKUP(AK46,'【記載例】シフト記号表（勤務時間帯）'!$C$5:$Y$46,23,FALSE))</f>
        <v>-</v>
      </c>
      <c r="AL48" s="113" t="str">
        <f>IF(AL46="","",VLOOKUP(AL46,'【記載例】シフト記号表（勤務時間帯）'!$C$5:$Y$46,23,FALSE))</f>
        <v>-</v>
      </c>
      <c r="AM48" s="113" t="str">
        <f>IF(AM46="","",VLOOKUP(AM46,'【記載例】シフト記号表（勤務時間帯）'!$C$5:$Y$46,23,FALSE))</f>
        <v>-</v>
      </c>
      <c r="AN48" s="114" t="str">
        <f>IF(AN46="","",VLOOKUP(AN46,'【記載例】シフト記号表（勤務時間帯）'!$C$5:$Y$46,23,FALSE))</f>
        <v>-</v>
      </c>
      <c r="AO48" s="112" t="str">
        <f>IF(AO46="","",VLOOKUP(AO46,'【記載例】シフト記号表（勤務時間帯）'!$C$5:$Y$46,23,FALSE))</f>
        <v>-</v>
      </c>
      <c r="AP48" s="113" t="str">
        <f>IF(AP46="","",VLOOKUP(AP46,'【記載例】シフト記号表（勤務時間帯）'!$C$5:$Y$46,23,FALSE))</f>
        <v>-</v>
      </c>
      <c r="AQ48" s="113" t="str">
        <f>IF(AQ46="","",VLOOKUP(AQ46,'【記載例】シフト記号表（勤務時間帯）'!$C$5:$Y$46,23,FALSE))</f>
        <v>-</v>
      </c>
      <c r="AR48" s="113" t="str">
        <f>IF(AR46="","",VLOOKUP(AR46,'【記載例】シフト記号表（勤務時間帯）'!$C$5:$Y$46,23,FALSE))</f>
        <v>-</v>
      </c>
      <c r="AS48" s="113" t="str">
        <f>IF(AS46="","",VLOOKUP(AS46,'【記載例】シフト記号表（勤務時間帯）'!$C$5:$Y$46,23,FALSE))</f>
        <v>-</v>
      </c>
      <c r="AT48" s="113" t="str">
        <f>IF(AT46="","",VLOOKUP(AT46,'【記載例】シフト記号表（勤務時間帯）'!$C$5:$Y$46,23,FALSE))</f>
        <v>-</v>
      </c>
      <c r="AU48" s="114" t="str">
        <f>IF(AU46="","",VLOOKUP(AU46,'【記載例】シフト記号表（勤務時間帯）'!$C$5:$Y$46,23,FALSE))</f>
        <v>-</v>
      </c>
      <c r="AV48" s="112" t="str">
        <f>IF(AV46="","",VLOOKUP(AV46,'【記載例】シフト記号表（勤務時間帯）'!$C$5:$Y$46,23,FALSE))</f>
        <v/>
      </c>
      <c r="AW48" s="113" t="str">
        <f>IF(AW46="","",VLOOKUP(AW46,'【記載例】シフト記号表（勤務時間帯）'!$C$5:$Y$46,23,FALSE))</f>
        <v/>
      </c>
      <c r="AX48" s="115" t="str">
        <f>IF(AX46="","",VLOOKUP(AX46,'【記載例】シフト記号表（勤務時間帯）'!$C$5:$Y$46,23,FALSE))</f>
        <v/>
      </c>
      <c r="AY48" s="298">
        <f>IF($BB$3="計画",SUM(T48:AU48),IF($BB$3="実績",SUM(T48:AX48),""))</f>
        <v>0</v>
      </c>
      <c r="AZ48" s="299"/>
      <c r="BA48" s="318">
        <f>IF($BB$3="計画",AY48/4,IF($BB$3="実績",(AY48/($BB$7/7)),""))</f>
        <v>0</v>
      </c>
      <c r="BB48" s="319"/>
      <c r="BC48" s="260"/>
      <c r="BD48" s="261"/>
      <c r="BE48" s="261"/>
      <c r="BF48" s="261"/>
      <c r="BG48" s="262"/>
    </row>
    <row r="49" spans="2:59" ht="20.25" customHeight="1" x14ac:dyDescent="0.4">
      <c r="B49" s="116"/>
      <c r="C49" s="274"/>
      <c r="D49" s="275"/>
      <c r="E49" s="276"/>
      <c r="F49" s="97"/>
      <c r="G49" s="337" t="s">
        <v>158</v>
      </c>
      <c r="H49" s="277"/>
      <c r="I49" s="275"/>
      <c r="J49" s="275"/>
      <c r="K49" s="276"/>
      <c r="L49" s="327" t="s">
        <v>169</v>
      </c>
      <c r="M49" s="255"/>
      <c r="N49" s="328"/>
      <c r="O49" s="118" t="s">
        <v>18</v>
      </c>
      <c r="P49" s="127"/>
      <c r="Q49" s="127"/>
      <c r="R49" s="128"/>
      <c r="S49" s="133"/>
      <c r="T49" s="122" t="s">
        <v>188</v>
      </c>
      <c r="U49" s="125" t="s">
        <v>54</v>
      </c>
      <c r="V49" s="125" t="s">
        <v>44</v>
      </c>
      <c r="W49" s="125" t="s">
        <v>44</v>
      </c>
      <c r="X49" s="125" t="s">
        <v>44</v>
      </c>
      <c r="Y49" s="125" t="s">
        <v>54</v>
      </c>
      <c r="Z49" s="124" t="s">
        <v>54</v>
      </c>
      <c r="AA49" s="122" t="s">
        <v>44</v>
      </c>
      <c r="AB49" s="125" t="s">
        <v>44</v>
      </c>
      <c r="AC49" s="125" t="s">
        <v>54</v>
      </c>
      <c r="AD49" s="125" t="s">
        <v>54</v>
      </c>
      <c r="AE49" s="125" t="s">
        <v>44</v>
      </c>
      <c r="AF49" s="125" t="s">
        <v>54</v>
      </c>
      <c r="AG49" s="124" t="s">
        <v>54</v>
      </c>
      <c r="AH49" s="122" t="s">
        <v>54</v>
      </c>
      <c r="AI49" s="125" t="s">
        <v>44</v>
      </c>
      <c r="AJ49" s="125" t="s">
        <v>44</v>
      </c>
      <c r="AK49" s="125" t="s">
        <v>54</v>
      </c>
      <c r="AL49" s="125" t="s">
        <v>44</v>
      </c>
      <c r="AM49" s="125" t="s">
        <v>44</v>
      </c>
      <c r="AN49" s="124" t="s">
        <v>54</v>
      </c>
      <c r="AO49" s="122" t="s">
        <v>54</v>
      </c>
      <c r="AP49" s="125" t="s">
        <v>44</v>
      </c>
      <c r="AQ49" s="125" t="s">
        <v>44</v>
      </c>
      <c r="AR49" s="125" t="s">
        <v>54</v>
      </c>
      <c r="AS49" s="125" t="s">
        <v>44</v>
      </c>
      <c r="AT49" s="125" t="s">
        <v>54</v>
      </c>
      <c r="AU49" s="124" t="s">
        <v>54</v>
      </c>
      <c r="AV49" s="122"/>
      <c r="AW49" s="125"/>
      <c r="AX49" s="126"/>
      <c r="AY49" s="333"/>
      <c r="AZ49" s="334"/>
      <c r="BA49" s="335"/>
      <c r="BB49" s="336"/>
      <c r="BC49" s="254"/>
      <c r="BD49" s="255"/>
      <c r="BE49" s="255"/>
      <c r="BF49" s="255"/>
      <c r="BG49" s="256"/>
    </row>
    <row r="50" spans="2:59" ht="20.25" customHeight="1" x14ac:dyDescent="0.4">
      <c r="B50" s="96">
        <f>B47+1</f>
        <v>11</v>
      </c>
      <c r="C50" s="274" t="s">
        <v>103</v>
      </c>
      <c r="D50" s="275"/>
      <c r="E50" s="276"/>
      <c r="F50" s="97"/>
      <c r="G50" s="324"/>
      <c r="H50" s="277" t="s">
        <v>19</v>
      </c>
      <c r="I50" s="275"/>
      <c r="J50" s="275"/>
      <c r="K50" s="276"/>
      <c r="L50" s="329"/>
      <c r="M50" s="258"/>
      <c r="N50" s="330"/>
      <c r="O50" s="98" t="s">
        <v>87</v>
      </c>
      <c r="P50" s="99"/>
      <c r="Q50" s="99"/>
      <c r="R50" s="100"/>
      <c r="S50" s="101"/>
      <c r="T50" s="102">
        <f>IF(T49="","",VLOOKUP(T49,'【記載例】シフト記号表（勤務時間帯）'!$C$5:$W$46,21,FALSE))</f>
        <v>7.9999999999999982</v>
      </c>
      <c r="U50" s="103">
        <f>IF(U49="","",VLOOKUP(U49,'【記載例】シフト記号表（勤務時間帯）'!$C$5:$W$46,21,FALSE))</f>
        <v>7.9999999999999982</v>
      </c>
      <c r="V50" s="103" t="str">
        <f>IF(V49="","",VLOOKUP(V49,'【記載例】シフト記号表（勤務時間帯）'!$C$5:$W$46,21,FALSE))</f>
        <v>-</v>
      </c>
      <c r="W50" s="103" t="str">
        <f>IF(W49="","",VLOOKUP(W49,'【記載例】シフト記号表（勤務時間帯）'!$C$5:$W$46,21,FALSE))</f>
        <v>-</v>
      </c>
      <c r="X50" s="103" t="str">
        <f>IF(X49="","",VLOOKUP(X49,'【記載例】シフト記号表（勤務時間帯）'!$C$5:$W$46,21,FALSE))</f>
        <v>-</v>
      </c>
      <c r="Y50" s="103">
        <f>IF(Y49="","",VLOOKUP(Y49,'【記載例】シフト記号表（勤務時間帯）'!$C$5:$W$46,21,FALSE))</f>
        <v>7.9999999999999982</v>
      </c>
      <c r="Z50" s="104">
        <f>IF(Z49="","",VLOOKUP(Z49,'【記載例】シフト記号表（勤務時間帯）'!$C$5:$W$46,21,FALSE))</f>
        <v>7.9999999999999982</v>
      </c>
      <c r="AA50" s="102" t="str">
        <f>IF(AA49="","",VLOOKUP(AA49,'【記載例】シフト記号表（勤務時間帯）'!$C$5:$W$46,21,FALSE))</f>
        <v>-</v>
      </c>
      <c r="AB50" s="103" t="str">
        <f>IF(AB49="","",VLOOKUP(AB49,'【記載例】シフト記号表（勤務時間帯）'!$C$5:$W$46,21,FALSE))</f>
        <v>-</v>
      </c>
      <c r="AC50" s="103">
        <f>IF(AC49="","",VLOOKUP(AC49,'【記載例】シフト記号表（勤務時間帯）'!$C$5:$W$46,21,FALSE))</f>
        <v>7.9999999999999982</v>
      </c>
      <c r="AD50" s="103">
        <f>IF(AD49="","",VLOOKUP(AD49,'【記載例】シフト記号表（勤務時間帯）'!$C$5:$W$46,21,FALSE))</f>
        <v>7.9999999999999982</v>
      </c>
      <c r="AE50" s="103" t="str">
        <f>IF(AE49="","",VLOOKUP(AE49,'【記載例】シフト記号表（勤務時間帯）'!$C$5:$W$46,21,FALSE))</f>
        <v>-</v>
      </c>
      <c r="AF50" s="103">
        <f>IF(AF49="","",VLOOKUP(AF49,'【記載例】シフト記号表（勤務時間帯）'!$C$5:$W$46,21,FALSE))</f>
        <v>7.9999999999999982</v>
      </c>
      <c r="AG50" s="104">
        <f>IF(AG49="","",VLOOKUP(AG49,'【記載例】シフト記号表（勤務時間帯）'!$C$5:$W$46,21,FALSE))</f>
        <v>7.9999999999999982</v>
      </c>
      <c r="AH50" s="102">
        <f>IF(AH49="","",VLOOKUP(AH49,'【記載例】シフト記号表（勤務時間帯）'!$C$5:$W$46,21,FALSE))</f>
        <v>7.9999999999999982</v>
      </c>
      <c r="AI50" s="103" t="str">
        <f>IF(AI49="","",VLOOKUP(AI49,'【記載例】シフト記号表（勤務時間帯）'!$C$5:$W$46,21,FALSE))</f>
        <v>-</v>
      </c>
      <c r="AJ50" s="103" t="str">
        <f>IF(AJ49="","",VLOOKUP(AJ49,'【記載例】シフト記号表（勤務時間帯）'!$C$5:$W$46,21,FALSE))</f>
        <v>-</v>
      </c>
      <c r="AK50" s="103">
        <f>IF(AK49="","",VLOOKUP(AK49,'【記載例】シフト記号表（勤務時間帯）'!$C$5:$W$46,21,FALSE))</f>
        <v>7.9999999999999982</v>
      </c>
      <c r="AL50" s="103" t="str">
        <f>IF(AL49="","",VLOOKUP(AL49,'【記載例】シフト記号表（勤務時間帯）'!$C$5:$W$46,21,FALSE))</f>
        <v>-</v>
      </c>
      <c r="AM50" s="103" t="str">
        <f>IF(AM49="","",VLOOKUP(AM49,'【記載例】シフト記号表（勤務時間帯）'!$C$5:$W$46,21,FALSE))</f>
        <v>-</v>
      </c>
      <c r="AN50" s="104">
        <f>IF(AN49="","",VLOOKUP(AN49,'【記載例】シフト記号表（勤務時間帯）'!$C$5:$W$46,21,FALSE))</f>
        <v>7.9999999999999982</v>
      </c>
      <c r="AO50" s="102">
        <f>IF(AO49="","",VLOOKUP(AO49,'【記載例】シフト記号表（勤務時間帯）'!$C$5:$W$46,21,FALSE))</f>
        <v>7.9999999999999982</v>
      </c>
      <c r="AP50" s="103" t="str">
        <f>IF(AP49="","",VLOOKUP(AP49,'【記載例】シフト記号表（勤務時間帯）'!$C$5:$W$46,21,FALSE))</f>
        <v>-</v>
      </c>
      <c r="AQ50" s="103" t="str">
        <f>IF(AQ49="","",VLOOKUP(AQ49,'【記載例】シフト記号表（勤務時間帯）'!$C$5:$W$46,21,FALSE))</f>
        <v>-</v>
      </c>
      <c r="AR50" s="103">
        <f>IF(AR49="","",VLOOKUP(AR49,'【記載例】シフト記号表（勤務時間帯）'!$C$5:$W$46,21,FALSE))</f>
        <v>7.9999999999999982</v>
      </c>
      <c r="AS50" s="103" t="str">
        <f>IF(AS49="","",VLOOKUP(AS49,'【記載例】シフト記号表（勤務時間帯）'!$C$5:$W$46,21,FALSE))</f>
        <v>-</v>
      </c>
      <c r="AT50" s="103">
        <f>IF(AT49="","",VLOOKUP(AT49,'【記載例】シフト記号表（勤務時間帯）'!$C$5:$W$46,21,FALSE))</f>
        <v>7.9999999999999982</v>
      </c>
      <c r="AU50" s="104">
        <f>IF(AU49="","",VLOOKUP(AU49,'【記載例】シフト記号表（勤務時間帯）'!$C$5:$W$46,21,FALSE))</f>
        <v>7.9999999999999982</v>
      </c>
      <c r="AV50" s="102" t="str">
        <f>IF(AV49="","",VLOOKUP(AV49,'【記載例】シフト記号表（勤務時間帯）'!$C$5:$W$46,21,FALSE))</f>
        <v/>
      </c>
      <c r="AW50" s="103" t="str">
        <f>IF(AW49="","",VLOOKUP(AW49,'【記載例】シフト記号表（勤務時間帯）'!$C$5:$W$46,21,FALSE))</f>
        <v/>
      </c>
      <c r="AX50" s="105" t="str">
        <f>IF(AX49="","",VLOOKUP(AX49,'【記載例】シフト記号表（勤務時間帯）'!$C$5:$W$46,21,FALSE))</f>
        <v/>
      </c>
      <c r="AY50" s="278">
        <f>IF($BB$3="計画",SUM(T50:AU50),IF($BB$3="実績",SUM(T50:AX50),""))</f>
        <v>119.99999999999999</v>
      </c>
      <c r="AZ50" s="279"/>
      <c r="BA50" s="280">
        <f>IF($BB$3="計画",AY50/4,IF($BB$3="実績",(AY50/($BB$7/7)),""))</f>
        <v>29.999999999999996</v>
      </c>
      <c r="BB50" s="281"/>
      <c r="BC50" s="257"/>
      <c r="BD50" s="258"/>
      <c r="BE50" s="258"/>
      <c r="BF50" s="258"/>
      <c r="BG50" s="259"/>
    </row>
    <row r="51" spans="2:59" ht="20.25" customHeight="1" x14ac:dyDescent="0.4">
      <c r="B51" s="106"/>
      <c r="C51" s="282"/>
      <c r="D51" s="283"/>
      <c r="E51" s="284"/>
      <c r="F51" s="107" t="str">
        <f>C50</f>
        <v>介護従業者</v>
      </c>
      <c r="G51" s="325"/>
      <c r="H51" s="285"/>
      <c r="I51" s="283"/>
      <c r="J51" s="283"/>
      <c r="K51" s="284"/>
      <c r="L51" s="331"/>
      <c r="M51" s="261"/>
      <c r="N51" s="332"/>
      <c r="O51" s="134" t="s">
        <v>88</v>
      </c>
      <c r="P51" s="135"/>
      <c r="Q51" s="135"/>
      <c r="R51" s="136"/>
      <c r="S51" s="137"/>
      <c r="T51" s="112" t="str">
        <f>IF(T49="","",VLOOKUP(T49,'【記載例】シフト記号表（勤務時間帯）'!$C$5:$Y$46,23,FALSE))</f>
        <v>-</v>
      </c>
      <c r="U51" s="113" t="str">
        <f>IF(U49="","",VLOOKUP(U49,'【記載例】シフト記号表（勤務時間帯）'!$C$5:$Y$46,23,FALSE))</f>
        <v>-</v>
      </c>
      <c r="V51" s="113" t="str">
        <f>IF(V49="","",VLOOKUP(V49,'【記載例】シフト記号表（勤務時間帯）'!$C$5:$Y$46,23,FALSE))</f>
        <v>-</v>
      </c>
      <c r="W51" s="113" t="str">
        <f>IF(W49="","",VLOOKUP(W49,'【記載例】シフト記号表（勤務時間帯）'!$C$5:$Y$46,23,FALSE))</f>
        <v>-</v>
      </c>
      <c r="X51" s="113" t="str">
        <f>IF(X49="","",VLOOKUP(X49,'【記載例】シフト記号表（勤務時間帯）'!$C$5:$Y$46,23,FALSE))</f>
        <v>-</v>
      </c>
      <c r="Y51" s="113" t="str">
        <f>IF(Y49="","",VLOOKUP(Y49,'【記載例】シフト記号表（勤務時間帯）'!$C$5:$Y$46,23,FALSE))</f>
        <v>-</v>
      </c>
      <c r="Z51" s="114" t="str">
        <f>IF(Z49="","",VLOOKUP(Z49,'【記載例】シフト記号表（勤務時間帯）'!$C$5:$Y$46,23,FALSE))</f>
        <v>-</v>
      </c>
      <c r="AA51" s="112" t="str">
        <f>IF(AA49="","",VLOOKUP(AA49,'【記載例】シフト記号表（勤務時間帯）'!$C$5:$Y$46,23,FALSE))</f>
        <v>-</v>
      </c>
      <c r="AB51" s="113" t="str">
        <f>IF(AB49="","",VLOOKUP(AB49,'【記載例】シフト記号表（勤務時間帯）'!$C$5:$Y$46,23,FALSE))</f>
        <v>-</v>
      </c>
      <c r="AC51" s="113" t="str">
        <f>IF(AC49="","",VLOOKUP(AC49,'【記載例】シフト記号表（勤務時間帯）'!$C$5:$Y$46,23,FALSE))</f>
        <v>-</v>
      </c>
      <c r="AD51" s="113" t="str">
        <f>IF(AD49="","",VLOOKUP(AD49,'【記載例】シフト記号表（勤務時間帯）'!$C$5:$Y$46,23,FALSE))</f>
        <v>-</v>
      </c>
      <c r="AE51" s="113" t="str">
        <f>IF(AE49="","",VLOOKUP(AE49,'【記載例】シフト記号表（勤務時間帯）'!$C$5:$Y$46,23,FALSE))</f>
        <v>-</v>
      </c>
      <c r="AF51" s="113" t="str">
        <f>IF(AF49="","",VLOOKUP(AF49,'【記載例】シフト記号表（勤務時間帯）'!$C$5:$Y$46,23,FALSE))</f>
        <v>-</v>
      </c>
      <c r="AG51" s="114" t="str">
        <f>IF(AG49="","",VLOOKUP(AG49,'【記載例】シフト記号表（勤務時間帯）'!$C$5:$Y$46,23,FALSE))</f>
        <v>-</v>
      </c>
      <c r="AH51" s="112" t="str">
        <f>IF(AH49="","",VLOOKUP(AH49,'【記載例】シフト記号表（勤務時間帯）'!$C$5:$Y$46,23,FALSE))</f>
        <v>-</v>
      </c>
      <c r="AI51" s="113" t="str">
        <f>IF(AI49="","",VLOOKUP(AI49,'【記載例】シフト記号表（勤務時間帯）'!$C$5:$Y$46,23,FALSE))</f>
        <v>-</v>
      </c>
      <c r="AJ51" s="113" t="str">
        <f>IF(AJ49="","",VLOOKUP(AJ49,'【記載例】シフト記号表（勤務時間帯）'!$C$5:$Y$46,23,FALSE))</f>
        <v>-</v>
      </c>
      <c r="AK51" s="113" t="str">
        <f>IF(AK49="","",VLOOKUP(AK49,'【記載例】シフト記号表（勤務時間帯）'!$C$5:$Y$46,23,FALSE))</f>
        <v>-</v>
      </c>
      <c r="AL51" s="113" t="str">
        <f>IF(AL49="","",VLOOKUP(AL49,'【記載例】シフト記号表（勤務時間帯）'!$C$5:$Y$46,23,FALSE))</f>
        <v>-</v>
      </c>
      <c r="AM51" s="113" t="str">
        <f>IF(AM49="","",VLOOKUP(AM49,'【記載例】シフト記号表（勤務時間帯）'!$C$5:$Y$46,23,FALSE))</f>
        <v>-</v>
      </c>
      <c r="AN51" s="114" t="str">
        <f>IF(AN49="","",VLOOKUP(AN49,'【記載例】シフト記号表（勤務時間帯）'!$C$5:$Y$46,23,FALSE))</f>
        <v>-</v>
      </c>
      <c r="AO51" s="112" t="str">
        <f>IF(AO49="","",VLOOKUP(AO49,'【記載例】シフト記号表（勤務時間帯）'!$C$5:$Y$46,23,FALSE))</f>
        <v>-</v>
      </c>
      <c r="AP51" s="113" t="str">
        <f>IF(AP49="","",VLOOKUP(AP49,'【記載例】シフト記号表（勤務時間帯）'!$C$5:$Y$46,23,FALSE))</f>
        <v>-</v>
      </c>
      <c r="AQ51" s="113" t="str">
        <f>IF(AQ49="","",VLOOKUP(AQ49,'【記載例】シフト記号表（勤務時間帯）'!$C$5:$Y$46,23,FALSE))</f>
        <v>-</v>
      </c>
      <c r="AR51" s="113" t="str">
        <f>IF(AR49="","",VLOOKUP(AR49,'【記載例】シフト記号表（勤務時間帯）'!$C$5:$Y$46,23,FALSE))</f>
        <v>-</v>
      </c>
      <c r="AS51" s="113" t="str">
        <f>IF(AS49="","",VLOOKUP(AS49,'【記載例】シフト記号表（勤務時間帯）'!$C$5:$Y$46,23,FALSE))</f>
        <v>-</v>
      </c>
      <c r="AT51" s="113" t="str">
        <f>IF(AT49="","",VLOOKUP(AT49,'【記載例】シフト記号表（勤務時間帯）'!$C$5:$Y$46,23,FALSE))</f>
        <v>-</v>
      </c>
      <c r="AU51" s="114" t="str">
        <f>IF(AU49="","",VLOOKUP(AU49,'【記載例】シフト記号表（勤務時間帯）'!$C$5:$Y$46,23,FALSE))</f>
        <v>-</v>
      </c>
      <c r="AV51" s="112" t="str">
        <f>IF(AV49="","",VLOOKUP(AV49,'【記載例】シフト記号表（勤務時間帯）'!$C$5:$Y$46,23,FALSE))</f>
        <v/>
      </c>
      <c r="AW51" s="113" t="str">
        <f>IF(AW49="","",VLOOKUP(AW49,'【記載例】シフト記号表（勤務時間帯）'!$C$5:$Y$46,23,FALSE))</f>
        <v/>
      </c>
      <c r="AX51" s="115" t="str">
        <f>IF(AX49="","",VLOOKUP(AX49,'【記載例】シフト記号表（勤務時間帯）'!$C$5:$Y$46,23,FALSE))</f>
        <v/>
      </c>
      <c r="AY51" s="298">
        <f>IF($BB$3="計画",SUM(T51:AU51),IF($BB$3="実績",SUM(T51:AX51),""))</f>
        <v>0</v>
      </c>
      <c r="AZ51" s="299"/>
      <c r="BA51" s="318">
        <f>IF($BB$3="計画",AY51/4,IF($BB$3="実績",(AY51/($BB$7/7)),""))</f>
        <v>0</v>
      </c>
      <c r="BB51" s="319"/>
      <c r="BC51" s="260"/>
      <c r="BD51" s="261"/>
      <c r="BE51" s="261"/>
      <c r="BF51" s="261"/>
      <c r="BG51" s="262"/>
    </row>
    <row r="52" spans="2:59" ht="20.25" customHeight="1" x14ac:dyDescent="0.4">
      <c r="B52" s="116"/>
      <c r="C52" s="274"/>
      <c r="D52" s="275"/>
      <c r="E52" s="276"/>
      <c r="F52" s="97"/>
      <c r="G52" s="337" t="s">
        <v>158</v>
      </c>
      <c r="H52" s="277"/>
      <c r="I52" s="275"/>
      <c r="J52" s="275"/>
      <c r="K52" s="276"/>
      <c r="L52" s="327" t="s">
        <v>170</v>
      </c>
      <c r="M52" s="255"/>
      <c r="N52" s="328"/>
      <c r="O52" s="118" t="s">
        <v>18</v>
      </c>
      <c r="P52" s="127"/>
      <c r="Q52" s="127"/>
      <c r="R52" s="128"/>
      <c r="S52" s="133"/>
      <c r="T52" s="122" t="s">
        <v>44</v>
      </c>
      <c r="U52" s="125" t="s">
        <v>44</v>
      </c>
      <c r="V52" s="125" t="s">
        <v>189</v>
      </c>
      <c r="W52" s="125" t="s">
        <v>54</v>
      </c>
      <c r="X52" s="125" t="s">
        <v>54</v>
      </c>
      <c r="Y52" s="125" t="s">
        <v>54</v>
      </c>
      <c r="Z52" s="124" t="s">
        <v>44</v>
      </c>
      <c r="AA52" s="122" t="s">
        <v>189</v>
      </c>
      <c r="AB52" s="125" t="s">
        <v>189</v>
      </c>
      <c r="AC52" s="125" t="s">
        <v>44</v>
      </c>
      <c r="AD52" s="125" t="s">
        <v>54</v>
      </c>
      <c r="AE52" s="125" t="s">
        <v>54</v>
      </c>
      <c r="AF52" s="125" t="s">
        <v>44</v>
      </c>
      <c r="AG52" s="124" t="s">
        <v>44</v>
      </c>
      <c r="AH52" s="122" t="s">
        <v>44</v>
      </c>
      <c r="AI52" s="125" t="s">
        <v>189</v>
      </c>
      <c r="AJ52" s="125" t="s">
        <v>44</v>
      </c>
      <c r="AK52" s="125" t="s">
        <v>54</v>
      </c>
      <c r="AL52" s="125" t="s">
        <v>189</v>
      </c>
      <c r="AM52" s="125" t="s">
        <v>189</v>
      </c>
      <c r="AN52" s="124" t="s">
        <v>44</v>
      </c>
      <c r="AO52" s="122" t="s">
        <v>44</v>
      </c>
      <c r="AP52" s="125" t="s">
        <v>189</v>
      </c>
      <c r="AQ52" s="125" t="s">
        <v>189</v>
      </c>
      <c r="AR52" s="125" t="s">
        <v>44</v>
      </c>
      <c r="AS52" s="125" t="s">
        <v>54</v>
      </c>
      <c r="AT52" s="125" t="s">
        <v>44</v>
      </c>
      <c r="AU52" s="124" t="s">
        <v>189</v>
      </c>
      <c r="AV52" s="122"/>
      <c r="AW52" s="125"/>
      <c r="AX52" s="126"/>
      <c r="AY52" s="333"/>
      <c r="AZ52" s="334"/>
      <c r="BA52" s="335"/>
      <c r="BB52" s="336"/>
      <c r="BC52" s="254"/>
      <c r="BD52" s="255"/>
      <c r="BE52" s="255"/>
      <c r="BF52" s="255"/>
      <c r="BG52" s="256"/>
    </row>
    <row r="53" spans="2:59" ht="20.25" customHeight="1" x14ac:dyDescent="0.4">
      <c r="B53" s="96">
        <f>B50+1</f>
        <v>12</v>
      </c>
      <c r="C53" s="274" t="s">
        <v>103</v>
      </c>
      <c r="D53" s="275"/>
      <c r="E53" s="276"/>
      <c r="F53" s="97"/>
      <c r="G53" s="324"/>
      <c r="H53" s="277" t="s">
        <v>133</v>
      </c>
      <c r="I53" s="275"/>
      <c r="J53" s="275"/>
      <c r="K53" s="276"/>
      <c r="L53" s="329"/>
      <c r="M53" s="258"/>
      <c r="N53" s="330"/>
      <c r="O53" s="98" t="s">
        <v>87</v>
      </c>
      <c r="P53" s="99"/>
      <c r="Q53" s="99"/>
      <c r="R53" s="100"/>
      <c r="S53" s="101"/>
      <c r="T53" s="102" t="str">
        <f>IF(T52="","",VLOOKUP(T52,'【記載例】シフト記号表（勤務時間帯）'!$C$5:$W$46,21,FALSE))</f>
        <v>-</v>
      </c>
      <c r="U53" s="103" t="str">
        <f>IF(U52="","",VLOOKUP(U52,'【記載例】シフト記号表（勤務時間帯）'!$C$5:$W$46,21,FALSE))</f>
        <v>-</v>
      </c>
      <c r="V53" s="103">
        <f>IF(V52="","",VLOOKUP(V52,'【記載例】シフト記号表（勤務時間帯）'!$C$5:$W$46,21,FALSE))</f>
        <v>7.9999999999999982</v>
      </c>
      <c r="W53" s="103">
        <f>IF(W52="","",VLOOKUP(W52,'【記載例】シフト記号表（勤務時間帯）'!$C$5:$W$46,21,FALSE))</f>
        <v>7.9999999999999982</v>
      </c>
      <c r="X53" s="103">
        <f>IF(X52="","",VLOOKUP(X52,'【記載例】シフト記号表（勤務時間帯）'!$C$5:$W$46,21,FALSE))</f>
        <v>7.9999999999999982</v>
      </c>
      <c r="Y53" s="103">
        <f>IF(Y52="","",VLOOKUP(Y52,'【記載例】シフト記号表（勤務時間帯）'!$C$5:$W$46,21,FALSE))</f>
        <v>7.9999999999999982</v>
      </c>
      <c r="Z53" s="104" t="str">
        <f>IF(Z52="","",VLOOKUP(Z52,'【記載例】シフト記号表（勤務時間帯）'!$C$5:$W$46,21,FALSE))</f>
        <v>-</v>
      </c>
      <c r="AA53" s="102">
        <f>IF(AA52="","",VLOOKUP(AA52,'【記載例】シフト記号表（勤務時間帯）'!$C$5:$W$46,21,FALSE))</f>
        <v>7.9999999999999982</v>
      </c>
      <c r="AB53" s="103">
        <f>IF(AB52="","",VLOOKUP(AB52,'【記載例】シフト記号表（勤務時間帯）'!$C$5:$W$46,21,FALSE))</f>
        <v>7.9999999999999982</v>
      </c>
      <c r="AC53" s="103" t="str">
        <f>IF(AC52="","",VLOOKUP(AC52,'【記載例】シフト記号表（勤務時間帯）'!$C$5:$W$46,21,FALSE))</f>
        <v>-</v>
      </c>
      <c r="AD53" s="103">
        <f>IF(AD52="","",VLOOKUP(AD52,'【記載例】シフト記号表（勤務時間帯）'!$C$5:$W$46,21,FALSE))</f>
        <v>7.9999999999999982</v>
      </c>
      <c r="AE53" s="103">
        <f>IF(AE52="","",VLOOKUP(AE52,'【記載例】シフト記号表（勤務時間帯）'!$C$5:$W$46,21,FALSE))</f>
        <v>7.9999999999999982</v>
      </c>
      <c r="AF53" s="103" t="str">
        <f>IF(AF52="","",VLOOKUP(AF52,'【記載例】シフト記号表（勤務時間帯）'!$C$5:$W$46,21,FALSE))</f>
        <v>-</v>
      </c>
      <c r="AG53" s="104" t="str">
        <f>IF(AG52="","",VLOOKUP(AG52,'【記載例】シフト記号表（勤務時間帯）'!$C$5:$W$46,21,FALSE))</f>
        <v>-</v>
      </c>
      <c r="AH53" s="102" t="str">
        <f>IF(AH52="","",VLOOKUP(AH52,'【記載例】シフト記号表（勤務時間帯）'!$C$5:$W$46,21,FALSE))</f>
        <v>-</v>
      </c>
      <c r="AI53" s="103">
        <f>IF(AI52="","",VLOOKUP(AI52,'【記載例】シフト記号表（勤務時間帯）'!$C$5:$W$46,21,FALSE))</f>
        <v>7.9999999999999982</v>
      </c>
      <c r="AJ53" s="103" t="str">
        <f>IF(AJ52="","",VLOOKUP(AJ52,'【記載例】シフト記号表（勤務時間帯）'!$C$5:$W$46,21,FALSE))</f>
        <v>-</v>
      </c>
      <c r="AK53" s="103">
        <f>IF(AK52="","",VLOOKUP(AK52,'【記載例】シフト記号表（勤務時間帯）'!$C$5:$W$46,21,FALSE))</f>
        <v>7.9999999999999982</v>
      </c>
      <c r="AL53" s="103">
        <f>IF(AL52="","",VLOOKUP(AL52,'【記載例】シフト記号表（勤務時間帯）'!$C$5:$W$46,21,FALSE))</f>
        <v>7.9999999999999982</v>
      </c>
      <c r="AM53" s="103">
        <f>IF(AM52="","",VLOOKUP(AM52,'【記載例】シフト記号表（勤務時間帯）'!$C$5:$W$46,21,FALSE))</f>
        <v>7.9999999999999982</v>
      </c>
      <c r="AN53" s="104" t="str">
        <f>IF(AN52="","",VLOOKUP(AN52,'【記載例】シフト記号表（勤務時間帯）'!$C$5:$W$46,21,FALSE))</f>
        <v>-</v>
      </c>
      <c r="AO53" s="102" t="str">
        <f>IF(AO52="","",VLOOKUP(AO52,'【記載例】シフト記号表（勤務時間帯）'!$C$5:$W$46,21,FALSE))</f>
        <v>-</v>
      </c>
      <c r="AP53" s="103">
        <f>IF(AP52="","",VLOOKUP(AP52,'【記載例】シフト記号表（勤務時間帯）'!$C$5:$W$46,21,FALSE))</f>
        <v>7.9999999999999982</v>
      </c>
      <c r="AQ53" s="103">
        <f>IF(AQ52="","",VLOOKUP(AQ52,'【記載例】シフト記号表（勤務時間帯）'!$C$5:$W$46,21,FALSE))</f>
        <v>7.9999999999999982</v>
      </c>
      <c r="AR53" s="103" t="str">
        <f>IF(AR52="","",VLOOKUP(AR52,'【記載例】シフト記号表（勤務時間帯）'!$C$5:$W$46,21,FALSE))</f>
        <v>-</v>
      </c>
      <c r="AS53" s="103">
        <f>IF(AS52="","",VLOOKUP(AS52,'【記載例】シフト記号表（勤務時間帯）'!$C$5:$W$46,21,FALSE))</f>
        <v>7.9999999999999982</v>
      </c>
      <c r="AT53" s="103" t="str">
        <f>IF(AT52="","",VLOOKUP(AT52,'【記載例】シフト記号表（勤務時間帯）'!$C$5:$W$46,21,FALSE))</f>
        <v>-</v>
      </c>
      <c r="AU53" s="104">
        <f>IF(AU52="","",VLOOKUP(AU52,'【記載例】シフト記号表（勤務時間帯）'!$C$5:$W$46,21,FALSE))</f>
        <v>7.9999999999999982</v>
      </c>
      <c r="AV53" s="102" t="str">
        <f>IF(AV52="","",VLOOKUP(AV52,'【記載例】シフト記号表（勤務時間帯）'!$C$5:$W$46,21,FALSE))</f>
        <v/>
      </c>
      <c r="AW53" s="103" t="str">
        <f>IF(AW52="","",VLOOKUP(AW52,'【記載例】シフト記号表（勤務時間帯）'!$C$5:$W$46,21,FALSE))</f>
        <v/>
      </c>
      <c r="AX53" s="105" t="str">
        <f>IF(AX52="","",VLOOKUP(AX52,'【記載例】シフト記号表（勤務時間帯）'!$C$5:$W$46,21,FALSE))</f>
        <v/>
      </c>
      <c r="AY53" s="278">
        <f>IF($BB$3="計画",SUM(T53:AU53),IF($BB$3="実績",SUM(T53:AX53),""))</f>
        <v>127.99999999999999</v>
      </c>
      <c r="AZ53" s="279"/>
      <c r="BA53" s="280">
        <f>IF($BB$3="計画",AY53/4,IF($BB$3="実績",(AY53/($BB$7/7)),""))</f>
        <v>31.999999999999996</v>
      </c>
      <c r="BB53" s="281"/>
      <c r="BC53" s="257"/>
      <c r="BD53" s="258"/>
      <c r="BE53" s="258"/>
      <c r="BF53" s="258"/>
      <c r="BG53" s="259"/>
    </row>
    <row r="54" spans="2:59" ht="20.25" customHeight="1" x14ac:dyDescent="0.4">
      <c r="B54" s="106"/>
      <c r="C54" s="282"/>
      <c r="D54" s="283"/>
      <c r="E54" s="284"/>
      <c r="F54" s="107" t="str">
        <f>C53</f>
        <v>介護従業者</v>
      </c>
      <c r="G54" s="325"/>
      <c r="H54" s="285"/>
      <c r="I54" s="283"/>
      <c r="J54" s="283"/>
      <c r="K54" s="284"/>
      <c r="L54" s="331"/>
      <c r="M54" s="261"/>
      <c r="N54" s="332"/>
      <c r="O54" s="134" t="s">
        <v>88</v>
      </c>
      <c r="P54" s="135"/>
      <c r="Q54" s="135"/>
      <c r="R54" s="136"/>
      <c r="S54" s="137"/>
      <c r="T54" s="112" t="str">
        <f>IF(T52="","",VLOOKUP(T52,'【記載例】シフト記号表（勤務時間帯）'!$C$5:$Y$46,23,FALSE))</f>
        <v>-</v>
      </c>
      <c r="U54" s="113" t="str">
        <f>IF(U52="","",VLOOKUP(U52,'【記載例】シフト記号表（勤務時間帯）'!$C$5:$Y$46,23,FALSE))</f>
        <v>-</v>
      </c>
      <c r="V54" s="113" t="str">
        <f>IF(V52="","",VLOOKUP(V52,'【記載例】シフト記号表（勤務時間帯）'!$C$5:$Y$46,23,FALSE))</f>
        <v>-</v>
      </c>
      <c r="W54" s="113" t="str">
        <f>IF(W52="","",VLOOKUP(W52,'【記載例】シフト記号表（勤務時間帯）'!$C$5:$Y$46,23,FALSE))</f>
        <v>-</v>
      </c>
      <c r="X54" s="113" t="str">
        <f>IF(X52="","",VLOOKUP(X52,'【記載例】シフト記号表（勤務時間帯）'!$C$5:$Y$46,23,FALSE))</f>
        <v>-</v>
      </c>
      <c r="Y54" s="113" t="str">
        <f>IF(Y52="","",VLOOKUP(Y52,'【記載例】シフト記号表（勤務時間帯）'!$C$5:$Y$46,23,FALSE))</f>
        <v>-</v>
      </c>
      <c r="Z54" s="114" t="str">
        <f>IF(Z52="","",VLOOKUP(Z52,'【記載例】シフト記号表（勤務時間帯）'!$C$5:$Y$46,23,FALSE))</f>
        <v>-</v>
      </c>
      <c r="AA54" s="112" t="str">
        <f>IF(AA52="","",VLOOKUP(AA52,'【記載例】シフト記号表（勤務時間帯）'!$C$5:$Y$46,23,FALSE))</f>
        <v>-</v>
      </c>
      <c r="AB54" s="113" t="str">
        <f>IF(AB52="","",VLOOKUP(AB52,'【記載例】シフト記号表（勤務時間帯）'!$C$5:$Y$46,23,FALSE))</f>
        <v>-</v>
      </c>
      <c r="AC54" s="113" t="str">
        <f>IF(AC52="","",VLOOKUP(AC52,'【記載例】シフト記号表（勤務時間帯）'!$C$5:$Y$46,23,FALSE))</f>
        <v>-</v>
      </c>
      <c r="AD54" s="113" t="str">
        <f>IF(AD52="","",VLOOKUP(AD52,'【記載例】シフト記号表（勤務時間帯）'!$C$5:$Y$46,23,FALSE))</f>
        <v>-</v>
      </c>
      <c r="AE54" s="113" t="str">
        <f>IF(AE52="","",VLOOKUP(AE52,'【記載例】シフト記号表（勤務時間帯）'!$C$5:$Y$46,23,FALSE))</f>
        <v>-</v>
      </c>
      <c r="AF54" s="113" t="str">
        <f>IF(AF52="","",VLOOKUP(AF52,'【記載例】シフト記号表（勤務時間帯）'!$C$5:$Y$46,23,FALSE))</f>
        <v>-</v>
      </c>
      <c r="AG54" s="114" t="str">
        <f>IF(AG52="","",VLOOKUP(AG52,'【記載例】シフト記号表（勤務時間帯）'!$C$5:$Y$46,23,FALSE))</f>
        <v>-</v>
      </c>
      <c r="AH54" s="112" t="str">
        <f>IF(AH52="","",VLOOKUP(AH52,'【記載例】シフト記号表（勤務時間帯）'!$C$5:$Y$46,23,FALSE))</f>
        <v>-</v>
      </c>
      <c r="AI54" s="113" t="str">
        <f>IF(AI52="","",VLOOKUP(AI52,'【記載例】シフト記号表（勤務時間帯）'!$C$5:$Y$46,23,FALSE))</f>
        <v>-</v>
      </c>
      <c r="AJ54" s="113" t="str">
        <f>IF(AJ52="","",VLOOKUP(AJ52,'【記載例】シフト記号表（勤務時間帯）'!$C$5:$Y$46,23,FALSE))</f>
        <v>-</v>
      </c>
      <c r="AK54" s="113" t="str">
        <f>IF(AK52="","",VLOOKUP(AK52,'【記載例】シフト記号表（勤務時間帯）'!$C$5:$Y$46,23,FALSE))</f>
        <v>-</v>
      </c>
      <c r="AL54" s="113" t="str">
        <f>IF(AL52="","",VLOOKUP(AL52,'【記載例】シフト記号表（勤務時間帯）'!$C$5:$Y$46,23,FALSE))</f>
        <v>-</v>
      </c>
      <c r="AM54" s="113" t="str">
        <f>IF(AM52="","",VLOOKUP(AM52,'【記載例】シフト記号表（勤務時間帯）'!$C$5:$Y$46,23,FALSE))</f>
        <v>-</v>
      </c>
      <c r="AN54" s="114" t="str">
        <f>IF(AN52="","",VLOOKUP(AN52,'【記載例】シフト記号表（勤務時間帯）'!$C$5:$Y$46,23,FALSE))</f>
        <v>-</v>
      </c>
      <c r="AO54" s="112" t="str">
        <f>IF(AO52="","",VLOOKUP(AO52,'【記載例】シフト記号表（勤務時間帯）'!$C$5:$Y$46,23,FALSE))</f>
        <v>-</v>
      </c>
      <c r="AP54" s="113" t="str">
        <f>IF(AP52="","",VLOOKUP(AP52,'【記載例】シフト記号表（勤務時間帯）'!$C$5:$Y$46,23,FALSE))</f>
        <v>-</v>
      </c>
      <c r="AQ54" s="113" t="str">
        <f>IF(AQ52="","",VLOOKUP(AQ52,'【記載例】シフト記号表（勤務時間帯）'!$C$5:$Y$46,23,FALSE))</f>
        <v>-</v>
      </c>
      <c r="AR54" s="113" t="str">
        <f>IF(AR52="","",VLOOKUP(AR52,'【記載例】シフト記号表（勤務時間帯）'!$C$5:$Y$46,23,FALSE))</f>
        <v>-</v>
      </c>
      <c r="AS54" s="113" t="str">
        <f>IF(AS52="","",VLOOKUP(AS52,'【記載例】シフト記号表（勤務時間帯）'!$C$5:$Y$46,23,FALSE))</f>
        <v>-</v>
      </c>
      <c r="AT54" s="113" t="str">
        <f>IF(AT52="","",VLOOKUP(AT52,'【記載例】シフト記号表（勤務時間帯）'!$C$5:$Y$46,23,FALSE))</f>
        <v>-</v>
      </c>
      <c r="AU54" s="114" t="str">
        <f>IF(AU52="","",VLOOKUP(AU52,'【記載例】シフト記号表（勤務時間帯）'!$C$5:$Y$46,23,FALSE))</f>
        <v>-</v>
      </c>
      <c r="AV54" s="112" t="str">
        <f>IF(AV52="","",VLOOKUP(AV52,'【記載例】シフト記号表（勤務時間帯）'!$C$5:$Y$46,23,FALSE))</f>
        <v/>
      </c>
      <c r="AW54" s="113" t="str">
        <f>IF(AW52="","",VLOOKUP(AW52,'【記載例】シフト記号表（勤務時間帯）'!$C$5:$Y$46,23,FALSE))</f>
        <v/>
      </c>
      <c r="AX54" s="115" t="str">
        <f>IF(AX52="","",VLOOKUP(AX52,'【記載例】シフト記号表（勤務時間帯）'!$C$5:$Y$46,23,FALSE))</f>
        <v/>
      </c>
      <c r="AY54" s="298">
        <f>IF($BB$3="計画",SUM(T54:AU54),IF($BB$3="実績",SUM(T54:AX54),""))</f>
        <v>0</v>
      </c>
      <c r="AZ54" s="299"/>
      <c r="BA54" s="318">
        <f>IF($BB$3="計画",AY54/4,IF($BB$3="実績",(AY54/($BB$7/7)),""))</f>
        <v>0</v>
      </c>
      <c r="BB54" s="319"/>
      <c r="BC54" s="260"/>
      <c r="BD54" s="261"/>
      <c r="BE54" s="261"/>
      <c r="BF54" s="261"/>
      <c r="BG54" s="262"/>
    </row>
    <row r="55" spans="2:59" ht="20.25" customHeight="1" x14ac:dyDescent="0.4">
      <c r="B55" s="116"/>
      <c r="C55" s="274"/>
      <c r="D55" s="275"/>
      <c r="E55" s="276"/>
      <c r="F55" s="97"/>
      <c r="G55" s="337" t="s">
        <v>158</v>
      </c>
      <c r="H55" s="277"/>
      <c r="I55" s="275"/>
      <c r="J55" s="275"/>
      <c r="K55" s="276"/>
      <c r="L55" s="327" t="s">
        <v>171</v>
      </c>
      <c r="M55" s="255"/>
      <c r="N55" s="328"/>
      <c r="O55" s="118" t="s">
        <v>18</v>
      </c>
      <c r="P55" s="127"/>
      <c r="Q55" s="127"/>
      <c r="R55" s="128"/>
      <c r="S55" s="133"/>
      <c r="T55" s="122" t="s">
        <v>44</v>
      </c>
      <c r="U55" s="125" t="s">
        <v>58</v>
      </c>
      <c r="V55" s="125" t="s">
        <v>44</v>
      </c>
      <c r="W55" s="125" t="s">
        <v>137</v>
      </c>
      <c r="X55" s="125" t="s">
        <v>137</v>
      </c>
      <c r="Y55" s="125" t="s">
        <v>137</v>
      </c>
      <c r="Z55" s="124" t="s">
        <v>137</v>
      </c>
      <c r="AA55" s="122" t="s">
        <v>44</v>
      </c>
      <c r="AB55" s="125" t="s">
        <v>137</v>
      </c>
      <c r="AC55" s="125" t="s">
        <v>137</v>
      </c>
      <c r="AD55" s="125" t="s">
        <v>44</v>
      </c>
      <c r="AE55" s="125" t="s">
        <v>137</v>
      </c>
      <c r="AF55" s="125" t="s">
        <v>44</v>
      </c>
      <c r="AG55" s="124" t="s">
        <v>44</v>
      </c>
      <c r="AH55" s="122" t="s">
        <v>137</v>
      </c>
      <c r="AI55" s="125" t="s">
        <v>137</v>
      </c>
      <c r="AJ55" s="125" t="s">
        <v>137</v>
      </c>
      <c r="AK55" s="125" t="s">
        <v>44</v>
      </c>
      <c r="AL55" s="125" t="s">
        <v>137</v>
      </c>
      <c r="AM55" s="125" t="s">
        <v>137</v>
      </c>
      <c r="AN55" s="124" t="s">
        <v>137</v>
      </c>
      <c r="AO55" s="122" t="s">
        <v>44</v>
      </c>
      <c r="AP55" s="125" t="s">
        <v>137</v>
      </c>
      <c r="AQ55" s="125" t="s">
        <v>137</v>
      </c>
      <c r="AR55" s="125" t="s">
        <v>44</v>
      </c>
      <c r="AS55" s="125" t="s">
        <v>137</v>
      </c>
      <c r="AT55" s="125" t="s">
        <v>44</v>
      </c>
      <c r="AU55" s="124" t="s">
        <v>137</v>
      </c>
      <c r="AV55" s="122"/>
      <c r="AW55" s="125"/>
      <c r="AX55" s="126"/>
      <c r="AY55" s="333"/>
      <c r="AZ55" s="334"/>
      <c r="BA55" s="335"/>
      <c r="BB55" s="336"/>
      <c r="BC55" s="254"/>
      <c r="BD55" s="255"/>
      <c r="BE55" s="255"/>
      <c r="BF55" s="255"/>
      <c r="BG55" s="256"/>
    </row>
    <row r="56" spans="2:59" ht="20.25" customHeight="1" x14ac:dyDescent="0.4">
      <c r="B56" s="96">
        <f>B53+1</f>
        <v>13</v>
      </c>
      <c r="C56" s="274" t="s">
        <v>103</v>
      </c>
      <c r="D56" s="275"/>
      <c r="E56" s="276"/>
      <c r="F56" s="97"/>
      <c r="G56" s="324"/>
      <c r="H56" s="277" t="s">
        <v>133</v>
      </c>
      <c r="I56" s="275"/>
      <c r="J56" s="275"/>
      <c r="K56" s="276"/>
      <c r="L56" s="329"/>
      <c r="M56" s="258"/>
      <c r="N56" s="330"/>
      <c r="O56" s="98" t="s">
        <v>87</v>
      </c>
      <c r="P56" s="99"/>
      <c r="Q56" s="99"/>
      <c r="R56" s="100"/>
      <c r="S56" s="101"/>
      <c r="T56" s="102" t="str">
        <f>IF(T55="","",VLOOKUP(T55,'【記載例】シフト記号表（勤務時間帯）'!$C$5:$W$46,21,FALSE))</f>
        <v>-</v>
      </c>
      <c r="U56" s="103">
        <f>IF(U55="","",VLOOKUP(U55,'【記載例】シフト記号表（勤務時間帯）'!$C$5:$W$46,21,FALSE))</f>
        <v>5.5000000000000018</v>
      </c>
      <c r="V56" s="103" t="str">
        <f>IF(V55="","",VLOOKUP(V55,'【記載例】シフト記号表（勤務時間帯）'!$C$5:$W$46,21,FALSE))</f>
        <v>-</v>
      </c>
      <c r="W56" s="103">
        <f>IF(W55="","",VLOOKUP(W55,'【記載例】シフト記号表（勤務時間帯）'!$C$5:$W$46,21,FALSE))</f>
        <v>5.5000000000000018</v>
      </c>
      <c r="X56" s="103">
        <f>IF(X55="","",VLOOKUP(X55,'【記載例】シフト記号表（勤務時間帯）'!$C$5:$W$46,21,FALSE))</f>
        <v>5.5000000000000018</v>
      </c>
      <c r="Y56" s="103">
        <f>IF(Y55="","",VLOOKUP(Y55,'【記載例】シフト記号表（勤務時間帯）'!$C$5:$W$46,21,FALSE))</f>
        <v>5.5000000000000018</v>
      </c>
      <c r="Z56" s="104">
        <f>IF(Z55="","",VLOOKUP(Z55,'【記載例】シフト記号表（勤務時間帯）'!$C$5:$W$46,21,FALSE))</f>
        <v>5.5000000000000018</v>
      </c>
      <c r="AA56" s="102" t="str">
        <f>IF(AA55="","",VLOOKUP(AA55,'【記載例】シフト記号表（勤務時間帯）'!$C$5:$W$46,21,FALSE))</f>
        <v>-</v>
      </c>
      <c r="AB56" s="103">
        <f>IF(AB55="","",VLOOKUP(AB55,'【記載例】シフト記号表（勤務時間帯）'!$C$5:$W$46,21,FALSE))</f>
        <v>5.5000000000000018</v>
      </c>
      <c r="AC56" s="103">
        <f>IF(AC55="","",VLOOKUP(AC55,'【記載例】シフト記号表（勤務時間帯）'!$C$5:$W$46,21,FALSE))</f>
        <v>5.5000000000000018</v>
      </c>
      <c r="AD56" s="103" t="str">
        <f>IF(AD55="","",VLOOKUP(AD55,'【記載例】シフト記号表（勤務時間帯）'!$C$5:$W$46,21,FALSE))</f>
        <v>-</v>
      </c>
      <c r="AE56" s="103">
        <f>IF(AE55="","",VLOOKUP(AE55,'【記載例】シフト記号表（勤務時間帯）'!$C$5:$W$46,21,FALSE))</f>
        <v>5.5000000000000018</v>
      </c>
      <c r="AF56" s="103" t="str">
        <f>IF(AF55="","",VLOOKUP(AF55,'【記載例】シフト記号表（勤務時間帯）'!$C$5:$W$46,21,FALSE))</f>
        <v>-</v>
      </c>
      <c r="AG56" s="104" t="str">
        <f>IF(AG55="","",VLOOKUP(AG55,'【記載例】シフト記号表（勤務時間帯）'!$C$5:$W$46,21,FALSE))</f>
        <v>-</v>
      </c>
      <c r="AH56" s="102">
        <f>IF(AH55="","",VLOOKUP(AH55,'【記載例】シフト記号表（勤務時間帯）'!$C$5:$W$46,21,FALSE))</f>
        <v>5.5000000000000018</v>
      </c>
      <c r="AI56" s="103">
        <f>IF(AI55="","",VLOOKUP(AI55,'【記載例】シフト記号表（勤務時間帯）'!$C$5:$W$46,21,FALSE))</f>
        <v>5.5000000000000018</v>
      </c>
      <c r="AJ56" s="103">
        <f>IF(AJ55="","",VLOOKUP(AJ55,'【記載例】シフト記号表（勤務時間帯）'!$C$5:$W$46,21,FALSE))</f>
        <v>5.5000000000000018</v>
      </c>
      <c r="AK56" s="103" t="str">
        <f>IF(AK55="","",VLOOKUP(AK55,'【記載例】シフト記号表（勤務時間帯）'!$C$5:$W$46,21,FALSE))</f>
        <v>-</v>
      </c>
      <c r="AL56" s="103">
        <f>IF(AL55="","",VLOOKUP(AL55,'【記載例】シフト記号表（勤務時間帯）'!$C$5:$W$46,21,FALSE))</f>
        <v>5.5000000000000018</v>
      </c>
      <c r="AM56" s="103">
        <f>IF(AM55="","",VLOOKUP(AM55,'【記載例】シフト記号表（勤務時間帯）'!$C$5:$W$46,21,FALSE))</f>
        <v>5.5000000000000018</v>
      </c>
      <c r="AN56" s="104">
        <f>IF(AN55="","",VLOOKUP(AN55,'【記載例】シフト記号表（勤務時間帯）'!$C$5:$W$46,21,FALSE))</f>
        <v>5.5000000000000018</v>
      </c>
      <c r="AO56" s="102" t="str">
        <f>IF(AO55="","",VLOOKUP(AO55,'【記載例】シフト記号表（勤務時間帯）'!$C$5:$W$46,21,FALSE))</f>
        <v>-</v>
      </c>
      <c r="AP56" s="103">
        <f>IF(AP55="","",VLOOKUP(AP55,'【記載例】シフト記号表（勤務時間帯）'!$C$5:$W$46,21,FALSE))</f>
        <v>5.5000000000000018</v>
      </c>
      <c r="AQ56" s="103">
        <f>IF(AQ55="","",VLOOKUP(AQ55,'【記載例】シフト記号表（勤務時間帯）'!$C$5:$W$46,21,FALSE))</f>
        <v>5.5000000000000018</v>
      </c>
      <c r="AR56" s="103" t="str">
        <f>IF(AR55="","",VLOOKUP(AR55,'【記載例】シフト記号表（勤務時間帯）'!$C$5:$W$46,21,FALSE))</f>
        <v>-</v>
      </c>
      <c r="AS56" s="103">
        <f>IF(AS55="","",VLOOKUP(AS55,'【記載例】シフト記号表（勤務時間帯）'!$C$5:$W$46,21,FALSE))</f>
        <v>5.5000000000000018</v>
      </c>
      <c r="AT56" s="103" t="str">
        <f>IF(AT55="","",VLOOKUP(AT55,'【記載例】シフト記号表（勤務時間帯）'!$C$5:$W$46,21,FALSE))</f>
        <v>-</v>
      </c>
      <c r="AU56" s="104">
        <f>IF(AU55="","",VLOOKUP(AU55,'【記載例】シフト記号表（勤務時間帯）'!$C$5:$W$46,21,FALSE))</f>
        <v>5.5000000000000018</v>
      </c>
      <c r="AV56" s="102" t="str">
        <f>IF(AV55="","",VLOOKUP(AV55,'【記載例】シフト記号表（勤務時間帯）'!$C$5:$W$46,21,FALSE))</f>
        <v/>
      </c>
      <c r="AW56" s="103" t="str">
        <f>IF(AW55="","",VLOOKUP(AW55,'【記載例】シフト記号表（勤務時間帯）'!$C$5:$W$46,21,FALSE))</f>
        <v/>
      </c>
      <c r="AX56" s="105" t="str">
        <f>IF(AX55="","",VLOOKUP(AX55,'【記載例】シフト記号表（勤務時間帯）'!$C$5:$W$46,21,FALSE))</f>
        <v/>
      </c>
      <c r="AY56" s="278">
        <f>IF($BB$3="計画",SUM(T56:AU56),IF($BB$3="実績",SUM(T56:AX56),""))</f>
        <v>99.000000000000014</v>
      </c>
      <c r="AZ56" s="279"/>
      <c r="BA56" s="280">
        <f>IF($BB$3="計画",AY56/4,IF($BB$3="実績",(AY56/($BB$7/7)),""))</f>
        <v>24.750000000000004</v>
      </c>
      <c r="BB56" s="281"/>
      <c r="BC56" s="257"/>
      <c r="BD56" s="258"/>
      <c r="BE56" s="258"/>
      <c r="BF56" s="258"/>
      <c r="BG56" s="259"/>
    </row>
    <row r="57" spans="2:59" ht="20.25" customHeight="1" x14ac:dyDescent="0.4">
      <c r="B57" s="106"/>
      <c r="C57" s="282"/>
      <c r="D57" s="283"/>
      <c r="E57" s="284"/>
      <c r="F57" s="107" t="str">
        <f>C56</f>
        <v>介護従業者</v>
      </c>
      <c r="G57" s="325"/>
      <c r="H57" s="285"/>
      <c r="I57" s="283"/>
      <c r="J57" s="283"/>
      <c r="K57" s="284"/>
      <c r="L57" s="331"/>
      <c r="M57" s="261"/>
      <c r="N57" s="332"/>
      <c r="O57" s="134" t="s">
        <v>88</v>
      </c>
      <c r="P57" s="135"/>
      <c r="Q57" s="135"/>
      <c r="R57" s="136"/>
      <c r="S57" s="137"/>
      <c r="T57" s="112" t="str">
        <f>IF(T55="","",VLOOKUP(T55,'【記載例】シフト記号表（勤務時間帯）'!$C$5:$Y$46,23,FALSE))</f>
        <v>-</v>
      </c>
      <c r="U57" s="113" t="str">
        <f>IF(U55="","",VLOOKUP(U55,'【記載例】シフト記号表（勤務時間帯）'!$C$5:$Y$46,23,FALSE))</f>
        <v>-</v>
      </c>
      <c r="V57" s="113" t="str">
        <f>IF(V55="","",VLOOKUP(V55,'【記載例】シフト記号表（勤務時間帯）'!$C$5:$Y$46,23,FALSE))</f>
        <v>-</v>
      </c>
      <c r="W57" s="113" t="str">
        <f>IF(W55="","",VLOOKUP(W55,'【記載例】シフト記号表（勤務時間帯）'!$C$5:$Y$46,23,FALSE))</f>
        <v>-</v>
      </c>
      <c r="X57" s="113" t="str">
        <f>IF(X55="","",VLOOKUP(X55,'【記載例】シフト記号表（勤務時間帯）'!$C$5:$Y$46,23,FALSE))</f>
        <v>-</v>
      </c>
      <c r="Y57" s="113" t="str">
        <f>IF(Y55="","",VLOOKUP(Y55,'【記載例】シフト記号表（勤務時間帯）'!$C$5:$Y$46,23,FALSE))</f>
        <v>-</v>
      </c>
      <c r="Z57" s="114" t="str">
        <f>IF(Z55="","",VLOOKUP(Z55,'【記載例】シフト記号表（勤務時間帯）'!$C$5:$Y$46,23,FALSE))</f>
        <v>-</v>
      </c>
      <c r="AA57" s="112" t="str">
        <f>IF(AA55="","",VLOOKUP(AA55,'【記載例】シフト記号表（勤務時間帯）'!$C$5:$Y$46,23,FALSE))</f>
        <v>-</v>
      </c>
      <c r="AB57" s="113" t="str">
        <f>IF(AB55="","",VLOOKUP(AB55,'【記載例】シフト記号表（勤務時間帯）'!$C$5:$Y$46,23,FALSE))</f>
        <v>-</v>
      </c>
      <c r="AC57" s="113" t="str">
        <f>IF(AC55="","",VLOOKUP(AC55,'【記載例】シフト記号表（勤務時間帯）'!$C$5:$Y$46,23,FALSE))</f>
        <v>-</v>
      </c>
      <c r="AD57" s="113" t="str">
        <f>IF(AD55="","",VLOOKUP(AD55,'【記載例】シフト記号表（勤務時間帯）'!$C$5:$Y$46,23,FALSE))</f>
        <v>-</v>
      </c>
      <c r="AE57" s="113" t="str">
        <f>IF(AE55="","",VLOOKUP(AE55,'【記載例】シフト記号表（勤務時間帯）'!$C$5:$Y$46,23,FALSE))</f>
        <v>-</v>
      </c>
      <c r="AF57" s="113" t="str">
        <f>IF(AF55="","",VLOOKUP(AF55,'【記載例】シフト記号表（勤務時間帯）'!$C$5:$Y$46,23,FALSE))</f>
        <v>-</v>
      </c>
      <c r="AG57" s="114" t="str">
        <f>IF(AG55="","",VLOOKUP(AG55,'【記載例】シフト記号表（勤務時間帯）'!$C$5:$Y$46,23,FALSE))</f>
        <v>-</v>
      </c>
      <c r="AH57" s="112" t="str">
        <f>IF(AH55="","",VLOOKUP(AH55,'【記載例】シフト記号表（勤務時間帯）'!$C$5:$Y$46,23,FALSE))</f>
        <v>-</v>
      </c>
      <c r="AI57" s="113" t="str">
        <f>IF(AI55="","",VLOOKUP(AI55,'【記載例】シフト記号表（勤務時間帯）'!$C$5:$Y$46,23,FALSE))</f>
        <v>-</v>
      </c>
      <c r="AJ57" s="113" t="str">
        <f>IF(AJ55="","",VLOOKUP(AJ55,'【記載例】シフト記号表（勤務時間帯）'!$C$5:$Y$46,23,FALSE))</f>
        <v>-</v>
      </c>
      <c r="AK57" s="113" t="str">
        <f>IF(AK55="","",VLOOKUP(AK55,'【記載例】シフト記号表（勤務時間帯）'!$C$5:$Y$46,23,FALSE))</f>
        <v>-</v>
      </c>
      <c r="AL57" s="113" t="str">
        <f>IF(AL55="","",VLOOKUP(AL55,'【記載例】シフト記号表（勤務時間帯）'!$C$5:$Y$46,23,FALSE))</f>
        <v>-</v>
      </c>
      <c r="AM57" s="113" t="str">
        <f>IF(AM55="","",VLOOKUP(AM55,'【記載例】シフト記号表（勤務時間帯）'!$C$5:$Y$46,23,FALSE))</f>
        <v>-</v>
      </c>
      <c r="AN57" s="114" t="str">
        <f>IF(AN55="","",VLOOKUP(AN55,'【記載例】シフト記号表（勤務時間帯）'!$C$5:$Y$46,23,FALSE))</f>
        <v>-</v>
      </c>
      <c r="AO57" s="112" t="str">
        <f>IF(AO55="","",VLOOKUP(AO55,'【記載例】シフト記号表（勤務時間帯）'!$C$5:$Y$46,23,FALSE))</f>
        <v>-</v>
      </c>
      <c r="AP57" s="113" t="str">
        <f>IF(AP55="","",VLOOKUP(AP55,'【記載例】シフト記号表（勤務時間帯）'!$C$5:$Y$46,23,FALSE))</f>
        <v>-</v>
      </c>
      <c r="AQ57" s="113" t="str">
        <f>IF(AQ55="","",VLOOKUP(AQ55,'【記載例】シフト記号表（勤務時間帯）'!$C$5:$Y$46,23,FALSE))</f>
        <v>-</v>
      </c>
      <c r="AR57" s="113" t="str">
        <f>IF(AR55="","",VLOOKUP(AR55,'【記載例】シフト記号表（勤務時間帯）'!$C$5:$Y$46,23,FALSE))</f>
        <v>-</v>
      </c>
      <c r="AS57" s="113" t="str">
        <f>IF(AS55="","",VLOOKUP(AS55,'【記載例】シフト記号表（勤務時間帯）'!$C$5:$Y$46,23,FALSE))</f>
        <v>-</v>
      </c>
      <c r="AT57" s="113" t="str">
        <f>IF(AT55="","",VLOOKUP(AT55,'【記載例】シフト記号表（勤務時間帯）'!$C$5:$Y$46,23,FALSE))</f>
        <v>-</v>
      </c>
      <c r="AU57" s="114" t="str">
        <f>IF(AU55="","",VLOOKUP(AU55,'【記載例】シフト記号表（勤務時間帯）'!$C$5:$Y$46,23,FALSE))</f>
        <v>-</v>
      </c>
      <c r="AV57" s="112" t="str">
        <f>IF(AV55="","",VLOOKUP(AV55,'【記載例】シフト記号表（勤務時間帯）'!$C$5:$Y$46,23,FALSE))</f>
        <v/>
      </c>
      <c r="AW57" s="113" t="str">
        <f>IF(AW55="","",VLOOKUP(AW55,'【記載例】シフト記号表（勤務時間帯）'!$C$5:$Y$46,23,FALSE))</f>
        <v/>
      </c>
      <c r="AX57" s="115" t="str">
        <f>IF(AX55="","",VLOOKUP(AX55,'【記載例】シフト記号表（勤務時間帯）'!$C$5:$Y$46,23,FALSE))</f>
        <v/>
      </c>
      <c r="AY57" s="298">
        <f>IF($BB$3="計画",SUM(T57:AU57),IF($BB$3="実績",SUM(T57:AX57),""))</f>
        <v>0</v>
      </c>
      <c r="AZ57" s="299"/>
      <c r="BA57" s="318">
        <f>IF($BB$3="計画",AY57/4,IF($BB$3="実績",(AY57/($BB$7/7)),""))</f>
        <v>0</v>
      </c>
      <c r="BB57" s="319"/>
      <c r="BC57" s="260"/>
      <c r="BD57" s="261"/>
      <c r="BE57" s="261"/>
      <c r="BF57" s="261"/>
      <c r="BG57" s="262"/>
    </row>
    <row r="58" spans="2:59" ht="20.25" customHeight="1" x14ac:dyDescent="0.4">
      <c r="B58" s="116"/>
      <c r="C58" s="274"/>
      <c r="D58" s="275"/>
      <c r="E58" s="276"/>
      <c r="F58" s="97"/>
      <c r="G58" s="337" t="s">
        <v>158</v>
      </c>
      <c r="H58" s="277"/>
      <c r="I58" s="275"/>
      <c r="J58" s="275"/>
      <c r="K58" s="276"/>
      <c r="L58" s="327" t="s">
        <v>172</v>
      </c>
      <c r="M58" s="255"/>
      <c r="N58" s="328"/>
      <c r="O58" s="118" t="s">
        <v>18</v>
      </c>
      <c r="P58" s="127"/>
      <c r="Q58" s="127"/>
      <c r="R58" s="128"/>
      <c r="S58" s="133"/>
      <c r="T58" s="122" t="s">
        <v>44</v>
      </c>
      <c r="U58" s="125" t="s">
        <v>190</v>
      </c>
      <c r="V58" s="125" t="s">
        <v>60</v>
      </c>
      <c r="W58" s="125" t="s">
        <v>60</v>
      </c>
      <c r="X58" s="125" t="s">
        <v>60</v>
      </c>
      <c r="Y58" s="125" t="s">
        <v>44</v>
      </c>
      <c r="Z58" s="124" t="s">
        <v>190</v>
      </c>
      <c r="AA58" s="122" t="s">
        <v>44</v>
      </c>
      <c r="AB58" s="125" t="s">
        <v>44</v>
      </c>
      <c r="AC58" s="125" t="s">
        <v>60</v>
      </c>
      <c r="AD58" s="125" t="s">
        <v>44</v>
      </c>
      <c r="AE58" s="125" t="s">
        <v>44</v>
      </c>
      <c r="AF58" s="125" t="s">
        <v>60</v>
      </c>
      <c r="AG58" s="124" t="s">
        <v>190</v>
      </c>
      <c r="AH58" s="122" t="s">
        <v>44</v>
      </c>
      <c r="AI58" s="125" t="s">
        <v>60</v>
      </c>
      <c r="AJ58" s="125" t="s">
        <v>190</v>
      </c>
      <c r="AK58" s="125" t="s">
        <v>44</v>
      </c>
      <c r="AL58" s="125" t="s">
        <v>190</v>
      </c>
      <c r="AM58" s="125" t="s">
        <v>60</v>
      </c>
      <c r="AN58" s="124" t="s">
        <v>190</v>
      </c>
      <c r="AO58" s="122" t="s">
        <v>44</v>
      </c>
      <c r="AP58" s="125" t="s">
        <v>60</v>
      </c>
      <c r="AQ58" s="125" t="s">
        <v>60</v>
      </c>
      <c r="AR58" s="125" t="s">
        <v>60</v>
      </c>
      <c r="AS58" s="125" t="s">
        <v>44</v>
      </c>
      <c r="AT58" s="125" t="s">
        <v>60</v>
      </c>
      <c r="AU58" s="124" t="s">
        <v>60</v>
      </c>
      <c r="AV58" s="122"/>
      <c r="AW58" s="125"/>
      <c r="AX58" s="126"/>
      <c r="AY58" s="333"/>
      <c r="AZ58" s="334"/>
      <c r="BA58" s="335"/>
      <c r="BB58" s="336"/>
      <c r="BC58" s="254"/>
      <c r="BD58" s="255"/>
      <c r="BE58" s="255"/>
      <c r="BF58" s="255"/>
      <c r="BG58" s="256"/>
    </row>
    <row r="59" spans="2:59" ht="20.25" customHeight="1" x14ac:dyDescent="0.4">
      <c r="B59" s="96">
        <f>B56+1</f>
        <v>14</v>
      </c>
      <c r="C59" s="274" t="s">
        <v>103</v>
      </c>
      <c r="D59" s="275"/>
      <c r="E59" s="276"/>
      <c r="F59" s="97"/>
      <c r="G59" s="324"/>
      <c r="H59" s="277" t="s">
        <v>133</v>
      </c>
      <c r="I59" s="275"/>
      <c r="J59" s="275"/>
      <c r="K59" s="276"/>
      <c r="L59" s="329"/>
      <c r="M59" s="258"/>
      <c r="N59" s="330"/>
      <c r="O59" s="98" t="s">
        <v>87</v>
      </c>
      <c r="P59" s="99"/>
      <c r="Q59" s="99"/>
      <c r="R59" s="100"/>
      <c r="S59" s="101"/>
      <c r="T59" s="102" t="str">
        <f>IF(T58="","",VLOOKUP(T58,'【記載例】シフト記号表（勤務時間帯）'!$C$5:$W$46,21,FALSE))</f>
        <v>-</v>
      </c>
      <c r="U59" s="103">
        <f>IF(U58="","",VLOOKUP(U58,'【記載例】シフト記号表（勤務時間帯）'!$C$5:$W$46,21,FALSE))</f>
        <v>5</v>
      </c>
      <c r="V59" s="103">
        <f>IF(V58="","",VLOOKUP(V58,'【記載例】シフト記号表（勤務時間帯）'!$C$5:$W$46,21,FALSE))</f>
        <v>5</v>
      </c>
      <c r="W59" s="103">
        <f>IF(W58="","",VLOOKUP(W58,'【記載例】シフト記号表（勤務時間帯）'!$C$5:$W$46,21,FALSE))</f>
        <v>5</v>
      </c>
      <c r="X59" s="103">
        <f>IF(X58="","",VLOOKUP(X58,'【記載例】シフト記号表（勤務時間帯）'!$C$5:$W$46,21,FALSE))</f>
        <v>5</v>
      </c>
      <c r="Y59" s="103" t="str">
        <f>IF(Y58="","",VLOOKUP(Y58,'【記載例】シフト記号表（勤務時間帯）'!$C$5:$W$46,21,FALSE))</f>
        <v>-</v>
      </c>
      <c r="Z59" s="104">
        <f>IF(Z58="","",VLOOKUP(Z58,'【記載例】シフト記号表（勤務時間帯）'!$C$5:$W$46,21,FALSE))</f>
        <v>5</v>
      </c>
      <c r="AA59" s="102" t="str">
        <f>IF(AA58="","",VLOOKUP(AA58,'【記載例】シフト記号表（勤務時間帯）'!$C$5:$W$46,21,FALSE))</f>
        <v>-</v>
      </c>
      <c r="AB59" s="103" t="str">
        <f>IF(AB58="","",VLOOKUP(AB58,'【記載例】シフト記号表（勤務時間帯）'!$C$5:$W$46,21,FALSE))</f>
        <v>-</v>
      </c>
      <c r="AC59" s="103">
        <f>IF(AC58="","",VLOOKUP(AC58,'【記載例】シフト記号表（勤務時間帯）'!$C$5:$W$46,21,FALSE))</f>
        <v>5</v>
      </c>
      <c r="AD59" s="103" t="str">
        <f>IF(AD58="","",VLOOKUP(AD58,'【記載例】シフト記号表（勤務時間帯）'!$C$5:$W$46,21,FALSE))</f>
        <v>-</v>
      </c>
      <c r="AE59" s="103" t="str">
        <f>IF(AE58="","",VLOOKUP(AE58,'【記載例】シフト記号表（勤務時間帯）'!$C$5:$W$46,21,FALSE))</f>
        <v>-</v>
      </c>
      <c r="AF59" s="103">
        <f>IF(AF58="","",VLOOKUP(AF58,'【記載例】シフト記号表（勤務時間帯）'!$C$5:$W$46,21,FALSE))</f>
        <v>5</v>
      </c>
      <c r="AG59" s="104">
        <f>IF(AG58="","",VLOOKUP(AG58,'【記載例】シフト記号表（勤務時間帯）'!$C$5:$W$46,21,FALSE))</f>
        <v>5</v>
      </c>
      <c r="AH59" s="102" t="str">
        <f>IF(AH58="","",VLOOKUP(AH58,'【記載例】シフト記号表（勤務時間帯）'!$C$5:$W$46,21,FALSE))</f>
        <v>-</v>
      </c>
      <c r="AI59" s="103">
        <f>IF(AI58="","",VLOOKUP(AI58,'【記載例】シフト記号表（勤務時間帯）'!$C$5:$W$46,21,FALSE))</f>
        <v>5</v>
      </c>
      <c r="AJ59" s="103">
        <f>IF(AJ58="","",VLOOKUP(AJ58,'【記載例】シフト記号表（勤務時間帯）'!$C$5:$W$46,21,FALSE))</f>
        <v>5</v>
      </c>
      <c r="AK59" s="103" t="str">
        <f>IF(AK58="","",VLOOKUP(AK58,'【記載例】シフト記号表（勤務時間帯）'!$C$5:$W$46,21,FALSE))</f>
        <v>-</v>
      </c>
      <c r="AL59" s="103">
        <f>IF(AL58="","",VLOOKUP(AL58,'【記載例】シフト記号表（勤務時間帯）'!$C$5:$W$46,21,FALSE))</f>
        <v>5</v>
      </c>
      <c r="AM59" s="103">
        <f>IF(AM58="","",VLOOKUP(AM58,'【記載例】シフト記号表（勤務時間帯）'!$C$5:$W$46,21,FALSE))</f>
        <v>5</v>
      </c>
      <c r="AN59" s="104">
        <f>IF(AN58="","",VLOOKUP(AN58,'【記載例】シフト記号表（勤務時間帯）'!$C$5:$W$46,21,FALSE))</f>
        <v>5</v>
      </c>
      <c r="AO59" s="102" t="str">
        <f>IF(AO58="","",VLOOKUP(AO58,'【記載例】シフト記号表（勤務時間帯）'!$C$5:$W$46,21,FALSE))</f>
        <v>-</v>
      </c>
      <c r="AP59" s="103">
        <f>IF(AP58="","",VLOOKUP(AP58,'【記載例】シフト記号表（勤務時間帯）'!$C$5:$W$46,21,FALSE))</f>
        <v>5</v>
      </c>
      <c r="AQ59" s="103">
        <f>IF(AQ58="","",VLOOKUP(AQ58,'【記載例】シフト記号表（勤務時間帯）'!$C$5:$W$46,21,FALSE))</f>
        <v>5</v>
      </c>
      <c r="AR59" s="103">
        <f>IF(AR58="","",VLOOKUP(AR58,'【記載例】シフト記号表（勤務時間帯）'!$C$5:$W$46,21,FALSE))</f>
        <v>5</v>
      </c>
      <c r="AS59" s="103" t="str">
        <f>IF(AS58="","",VLOOKUP(AS58,'【記載例】シフト記号表（勤務時間帯）'!$C$5:$W$46,21,FALSE))</f>
        <v>-</v>
      </c>
      <c r="AT59" s="103">
        <f>IF(AT58="","",VLOOKUP(AT58,'【記載例】シフト記号表（勤務時間帯）'!$C$5:$W$46,21,FALSE))</f>
        <v>5</v>
      </c>
      <c r="AU59" s="104">
        <f>IF(AU58="","",VLOOKUP(AU58,'【記載例】シフト記号表（勤務時間帯）'!$C$5:$W$46,21,FALSE))</f>
        <v>5</v>
      </c>
      <c r="AV59" s="102" t="str">
        <f>IF(AV58="","",VLOOKUP(AV58,'【記載例】シフト記号表（勤務時間帯）'!$C$5:$W$46,21,FALSE))</f>
        <v/>
      </c>
      <c r="AW59" s="103" t="str">
        <f>IF(AW58="","",VLOOKUP(AW58,'【記載例】シフト記号表（勤務時間帯）'!$C$5:$W$46,21,FALSE))</f>
        <v/>
      </c>
      <c r="AX59" s="105" t="str">
        <f>IF(AX58="","",VLOOKUP(AX58,'【記載例】シフト記号表（勤務時間帯）'!$C$5:$W$46,21,FALSE))</f>
        <v/>
      </c>
      <c r="AY59" s="278">
        <f>IF($BB$3="計画",SUM(T59:AU59),IF($BB$3="実績",SUM(T59:AX59),""))</f>
        <v>90</v>
      </c>
      <c r="AZ59" s="279"/>
      <c r="BA59" s="280">
        <f>IF($BB$3="計画",AY59/4,IF($BB$3="実績",(AY59/($BB$7/7)),""))</f>
        <v>22.5</v>
      </c>
      <c r="BB59" s="281"/>
      <c r="BC59" s="257"/>
      <c r="BD59" s="258"/>
      <c r="BE59" s="258"/>
      <c r="BF59" s="258"/>
      <c r="BG59" s="259"/>
    </row>
    <row r="60" spans="2:59" ht="20.25" customHeight="1" x14ac:dyDescent="0.4">
      <c r="B60" s="106"/>
      <c r="C60" s="282"/>
      <c r="D60" s="283"/>
      <c r="E60" s="284"/>
      <c r="F60" s="107" t="str">
        <f>C59</f>
        <v>介護従業者</v>
      </c>
      <c r="G60" s="325"/>
      <c r="H60" s="285"/>
      <c r="I60" s="283"/>
      <c r="J60" s="283"/>
      <c r="K60" s="284"/>
      <c r="L60" s="331"/>
      <c r="M60" s="261"/>
      <c r="N60" s="332"/>
      <c r="O60" s="134" t="s">
        <v>88</v>
      </c>
      <c r="P60" s="135"/>
      <c r="Q60" s="135"/>
      <c r="R60" s="136"/>
      <c r="S60" s="137"/>
      <c r="T60" s="112" t="str">
        <f>IF(T58="","",VLOOKUP(T58,'【記載例】シフト記号表（勤務時間帯）'!$C$5:$Y$46,23,FALSE))</f>
        <v>-</v>
      </c>
      <c r="U60" s="113" t="str">
        <f>IF(U58="","",VLOOKUP(U58,'【記載例】シフト記号表（勤務時間帯）'!$C$5:$Y$46,23,FALSE))</f>
        <v>-</v>
      </c>
      <c r="V60" s="113" t="str">
        <f>IF(V58="","",VLOOKUP(V58,'【記載例】シフト記号表（勤務時間帯）'!$C$5:$Y$46,23,FALSE))</f>
        <v>-</v>
      </c>
      <c r="W60" s="113" t="str">
        <f>IF(W58="","",VLOOKUP(W58,'【記載例】シフト記号表（勤務時間帯）'!$C$5:$Y$46,23,FALSE))</f>
        <v>-</v>
      </c>
      <c r="X60" s="113" t="str">
        <f>IF(X58="","",VLOOKUP(X58,'【記載例】シフト記号表（勤務時間帯）'!$C$5:$Y$46,23,FALSE))</f>
        <v>-</v>
      </c>
      <c r="Y60" s="113" t="str">
        <f>IF(Y58="","",VLOOKUP(Y58,'【記載例】シフト記号表（勤務時間帯）'!$C$5:$Y$46,23,FALSE))</f>
        <v>-</v>
      </c>
      <c r="Z60" s="114" t="str">
        <f>IF(Z58="","",VLOOKUP(Z58,'【記載例】シフト記号表（勤務時間帯）'!$C$5:$Y$46,23,FALSE))</f>
        <v>-</v>
      </c>
      <c r="AA60" s="112" t="str">
        <f>IF(AA58="","",VLOOKUP(AA58,'【記載例】シフト記号表（勤務時間帯）'!$C$5:$Y$46,23,FALSE))</f>
        <v>-</v>
      </c>
      <c r="AB60" s="113" t="str">
        <f>IF(AB58="","",VLOOKUP(AB58,'【記載例】シフト記号表（勤務時間帯）'!$C$5:$Y$46,23,FALSE))</f>
        <v>-</v>
      </c>
      <c r="AC60" s="113" t="str">
        <f>IF(AC58="","",VLOOKUP(AC58,'【記載例】シフト記号表（勤務時間帯）'!$C$5:$Y$46,23,FALSE))</f>
        <v>-</v>
      </c>
      <c r="AD60" s="113" t="str">
        <f>IF(AD58="","",VLOOKUP(AD58,'【記載例】シフト記号表（勤務時間帯）'!$C$5:$Y$46,23,FALSE))</f>
        <v>-</v>
      </c>
      <c r="AE60" s="113" t="str">
        <f>IF(AE58="","",VLOOKUP(AE58,'【記載例】シフト記号表（勤務時間帯）'!$C$5:$Y$46,23,FALSE))</f>
        <v>-</v>
      </c>
      <c r="AF60" s="113" t="str">
        <f>IF(AF58="","",VLOOKUP(AF58,'【記載例】シフト記号表（勤務時間帯）'!$C$5:$Y$46,23,FALSE))</f>
        <v>-</v>
      </c>
      <c r="AG60" s="114" t="str">
        <f>IF(AG58="","",VLOOKUP(AG58,'【記載例】シフト記号表（勤務時間帯）'!$C$5:$Y$46,23,FALSE))</f>
        <v>-</v>
      </c>
      <c r="AH60" s="112" t="str">
        <f>IF(AH58="","",VLOOKUP(AH58,'【記載例】シフト記号表（勤務時間帯）'!$C$5:$Y$46,23,FALSE))</f>
        <v>-</v>
      </c>
      <c r="AI60" s="113" t="str">
        <f>IF(AI58="","",VLOOKUP(AI58,'【記載例】シフト記号表（勤務時間帯）'!$C$5:$Y$46,23,FALSE))</f>
        <v>-</v>
      </c>
      <c r="AJ60" s="113" t="str">
        <f>IF(AJ58="","",VLOOKUP(AJ58,'【記載例】シフト記号表（勤務時間帯）'!$C$5:$Y$46,23,FALSE))</f>
        <v>-</v>
      </c>
      <c r="AK60" s="113" t="str">
        <f>IF(AK58="","",VLOOKUP(AK58,'【記載例】シフト記号表（勤務時間帯）'!$C$5:$Y$46,23,FALSE))</f>
        <v>-</v>
      </c>
      <c r="AL60" s="113" t="str">
        <f>IF(AL58="","",VLOOKUP(AL58,'【記載例】シフト記号表（勤務時間帯）'!$C$5:$Y$46,23,FALSE))</f>
        <v>-</v>
      </c>
      <c r="AM60" s="113" t="str">
        <f>IF(AM58="","",VLOOKUP(AM58,'【記載例】シフト記号表（勤務時間帯）'!$C$5:$Y$46,23,FALSE))</f>
        <v>-</v>
      </c>
      <c r="AN60" s="114" t="str">
        <f>IF(AN58="","",VLOOKUP(AN58,'【記載例】シフト記号表（勤務時間帯）'!$C$5:$Y$46,23,FALSE))</f>
        <v>-</v>
      </c>
      <c r="AO60" s="112" t="str">
        <f>IF(AO58="","",VLOOKUP(AO58,'【記載例】シフト記号表（勤務時間帯）'!$C$5:$Y$46,23,FALSE))</f>
        <v>-</v>
      </c>
      <c r="AP60" s="113" t="str">
        <f>IF(AP58="","",VLOOKUP(AP58,'【記載例】シフト記号表（勤務時間帯）'!$C$5:$Y$46,23,FALSE))</f>
        <v>-</v>
      </c>
      <c r="AQ60" s="113" t="str">
        <f>IF(AQ58="","",VLOOKUP(AQ58,'【記載例】シフト記号表（勤務時間帯）'!$C$5:$Y$46,23,FALSE))</f>
        <v>-</v>
      </c>
      <c r="AR60" s="113" t="str">
        <f>IF(AR58="","",VLOOKUP(AR58,'【記載例】シフト記号表（勤務時間帯）'!$C$5:$Y$46,23,FALSE))</f>
        <v>-</v>
      </c>
      <c r="AS60" s="113" t="str">
        <f>IF(AS58="","",VLOOKUP(AS58,'【記載例】シフト記号表（勤務時間帯）'!$C$5:$Y$46,23,FALSE))</f>
        <v>-</v>
      </c>
      <c r="AT60" s="113" t="str">
        <f>IF(AT58="","",VLOOKUP(AT58,'【記載例】シフト記号表（勤務時間帯）'!$C$5:$Y$46,23,FALSE))</f>
        <v>-</v>
      </c>
      <c r="AU60" s="114" t="str">
        <f>IF(AU58="","",VLOOKUP(AU58,'【記載例】シフト記号表（勤務時間帯）'!$C$5:$Y$46,23,FALSE))</f>
        <v>-</v>
      </c>
      <c r="AV60" s="112" t="str">
        <f>IF(AV58="","",VLOOKUP(AV58,'【記載例】シフト記号表（勤務時間帯）'!$C$5:$Y$46,23,FALSE))</f>
        <v/>
      </c>
      <c r="AW60" s="113" t="str">
        <f>IF(AW58="","",VLOOKUP(AW58,'【記載例】シフト記号表（勤務時間帯）'!$C$5:$Y$46,23,FALSE))</f>
        <v/>
      </c>
      <c r="AX60" s="115" t="str">
        <f>IF(AX58="","",VLOOKUP(AX58,'【記載例】シフト記号表（勤務時間帯）'!$C$5:$Y$46,23,FALSE))</f>
        <v/>
      </c>
      <c r="AY60" s="298">
        <f>IF($BB$3="計画",SUM(T60:AU60),IF($BB$3="実績",SUM(T60:AX60),""))</f>
        <v>0</v>
      </c>
      <c r="AZ60" s="299"/>
      <c r="BA60" s="318">
        <f>IF($BB$3="計画",AY60/4,IF($BB$3="実績",(AY60/($BB$7/7)),""))</f>
        <v>0</v>
      </c>
      <c r="BB60" s="319"/>
      <c r="BC60" s="260"/>
      <c r="BD60" s="261"/>
      <c r="BE60" s="261"/>
      <c r="BF60" s="261"/>
      <c r="BG60" s="262"/>
    </row>
    <row r="61" spans="2:59" ht="20.25" customHeight="1" x14ac:dyDescent="0.4">
      <c r="B61" s="116"/>
      <c r="C61" s="274"/>
      <c r="D61" s="275"/>
      <c r="E61" s="276"/>
      <c r="F61" s="97"/>
      <c r="G61" s="337" t="s">
        <v>158</v>
      </c>
      <c r="H61" s="277"/>
      <c r="I61" s="275"/>
      <c r="J61" s="275"/>
      <c r="K61" s="276"/>
      <c r="L61" s="327" t="s">
        <v>173</v>
      </c>
      <c r="M61" s="255"/>
      <c r="N61" s="328"/>
      <c r="O61" s="138" t="s">
        <v>18</v>
      </c>
      <c r="P61" s="139"/>
      <c r="Q61" s="139"/>
      <c r="R61" s="140"/>
      <c r="S61" s="141"/>
      <c r="T61" s="122" t="s">
        <v>138</v>
      </c>
      <c r="U61" s="125" t="s">
        <v>44</v>
      </c>
      <c r="V61" s="125" t="s">
        <v>138</v>
      </c>
      <c r="W61" s="125" t="s">
        <v>44</v>
      </c>
      <c r="X61" s="125" t="s">
        <v>44</v>
      </c>
      <c r="Y61" s="125" t="s">
        <v>138</v>
      </c>
      <c r="Z61" s="124" t="s">
        <v>44</v>
      </c>
      <c r="AA61" s="122" t="s">
        <v>138</v>
      </c>
      <c r="AB61" s="125" t="s">
        <v>44</v>
      </c>
      <c r="AC61" s="125" t="s">
        <v>44</v>
      </c>
      <c r="AD61" s="125" t="s">
        <v>138</v>
      </c>
      <c r="AE61" s="125" t="s">
        <v>44</v>
      </c>
      <c r="AF61" s="125" t="s">
        <v>138</v>
      </c>
      <c r="AG61" s="124" t="s">
        <v>44</v>
      </c>
      <c r="AH61" s="122" t="s">
        <v>138</v>
      </c>
      <c r="AI61" s="125" t="s">
        <v>44</v>
      </c>
      <c r="AJ61" s="125" t="s">
        <v>44</v>
      </c>
      <c r="AK61" s="125" t="s">
        <v>138</v>
      </c>
      <c r="AL61" s="125" t="s">
        <v>44</v>
      </c>
      <c r="AM61" s="125" t="s">
        <v>138</v>
      </c>
      <c r="AN61" s="124" t="s">
        <v>44</v>
      </c>
      <c r="AO61" s="122" t="s">
        <v>138</v>
      </c>
      <c r="AP61" s="125" t="s">
        <v>44</v>
      </c>
      <c r="AQ61" s="125" t="s">
        <v>138</v>
      </c>
      <c r="AR61" s="125" t="s">
        <v>138</v>
      </c>
      <c r="AS61" s="125" t="s">
        <v>44</v>
      </c>
      <c r="AT61" s="125" t="s">
        <v>138</v>
      </c>
      <c r="AU61" s="124" t="s">
        <v>44</v>
      </c>
      <c r="AV61" s="122"/>
      <c r="AW61" s="125"/>
      <c r="AX61" s="126"/>
      <c r="AY61" s="333"/>
      <c r="AZ61" s="334"/>
      <c r="BA61" s="335"/>
      <c r="BB61" s="336"/>
      <c r="BC61" s="254"/>
      <c r="BD61" s="255"/>
      <c r="BE61" s="255"/>
      <c r="BF61" s="255"/>
      <c r="BG61" s="256"/>
    </row>
    <row r="62" spans="2:59" ht="20.25" customHeight="1" x14ac:dyDescent="0.4">
      <c r="B62" s="96">
        <f>B59+1</f>
        <v>15</v>
      </c>
      <c r="C62" s="274" t="s">
        <v>103</v>
      </c>
      <c r="D62" s="275"/>
      <c r="E62" s="276"/>
      <c r="F62" s="97"/>
      <c r="G62" s="324"/>
      <c r="H62" s="277" t="s">
        <v>133</v>
      </c>
      <c r="I62" s="275"/>
      <c r="J62" s="275"/>
      <c r="K62" s="276"/>
      <c r="L62" s="329"/>
      <c r="M62" s="258"/>
      <c r="N62" s="330"/>
      <c r="O62" s="98" t="s">
        <v>87</v>
      </c>
      <c r="P62" s="99"/>
      <c r="Q62" s="99"/>
      <c r="R62" s="100"/>
      <c r="S62" s="101"/>
      <c r="T62" s="102">
        <f>IF(T61="","",VLOOKUP(T61,'【記載例】シフト記号表（勤務時間帯）'!$C$5:$W$46,21,FALSE))</f>
        <v>6</v>
      </c>
      <c r="U62" s="103" t="str">
        <f>IF(U61="","",VLOOKUP(U61,'【記載例】シフト記号表（勤務時間帯）'!$C$5:$W$46,21,FALSE))</f>
        <v>-</v>
      </c>
      <c r="V62" s="103">
        <f>IF(V61="","",VLOOKUP(V61,'【記載例】シフト記号表（勤務時間帯）'!$C$5:$W$46,21,FALSE))</f>
        <v>6</v>
      </c>
      <c r="W62" s="103" t="str">
        <f>IF(W61="","",VLOOKUP(W61,'【記載例】シフト記号表（勤務時間帯）'!$C$5:$W$46,21,FALSE))</f>
        <v>-</v>
      </c>
      <c r="X62" s="103" t="str">
        <f>IF(X61="","",VLOOKUP(X61,'【記載例】シフト記号表（勤務時間帯）'!$C$5:$W$46,21,FALSE))</f>
        <v>-</v>
      </c>
      <c r="Y62" s="103">
        <f>IF(Y61="","",VLOOKUP(Y61,'【記載例】シフト記号表（勤務時間帯）'!$C$5:$W$46,21,FALSE))</f>
        <v>6</v>
      </c>
      <c r="Z62" s="104" t="str">
        <f>IF(Z61="","",VLOOKUP(Z61,'【記載例】シフト記号表（勤務時間帯）'!$C$5:$W$46,21,FALSE))</f>
        <v>-</v>
      </c>
      <c r="AA62" s="102">
        <f>IF(AA61="","",VLOOKUP(AA61,'【記載例】シフト記号表（勤務時間帯）'!$C$5:$W$46,21,FALSE))</f>
        <v>6</v>
      </c>
      <c r="AB62" s="103" t="str">
        <f>IF(AB61="","",VLOOKUP(AB61,'【記載例】シフト記号表（勤務時間帯）'!$C$5:$W$46,21,FALSE))</f>
        <v>-</v>
      </c>
      <c r="AC62" s="103" t="str">
        <f>IF(AC61="","",VLOOKUP(AC61,'【記載例】シフト記号表（勤務時間帯）'!$C$5:$W$46,21,FALSE))</f>
        <v>-</v>
      </c>
      <c r="AD62" s="103">
        <f>IF(AD61="","",VLOOKUP(AD61,'【記載例】シフト記号表（勤務時間帯）'!$C$5:$W$46,21,FALSE))</f>
        <v>6</v>
      </c>
      <c r="AE62" s="103" t="str">
        <f>IF(AE61="","",VLOOKUP(AE61,'【記載例】シフト記号表（勤務時間帯）'!$C$5:$W$46,21,FALSE))</f>
        <v>-</v>
      </c>
      <c r="AF62" s="103">
        <f>IF(AF61="","",VLOOKUP(AF61,'【記載例】シフト記号表（勤務時間帯）'!$C$5:$W$46,21,FALSE))</f>
        <v>6</v>
      </c>
      <c r="AG62" s="104" t="str">
        <f>IF(AG61="","",VLOOKUP(AG61,'【記載例】シフト記号表（勤務時間帯）'!$C$5:$W$46,21,FALSE))</f>
        <v>-</v>
      </c>
      <c r="AH62" s="102">
        <f>IF(AH61="","",VLOOKUP(AH61,'【記載例】シフト記号表（勤務時間帯）'!$C$5:$W$46,21,FALSE))</f>
        <v>6</v>
      </c>
      <c r="AI62" s="103" t="str">
        <f>IF(AI61="","",VLOOKUP(AI61,'【記載例】シフト記号表（勤務時間帯）'!$C$5:$W$46,21,FALSE))</f>
        <v>-</v>
      </c>
      <c r="AJ62" s="103" t="str">
        <f>IF(AJ61="","",VLOOKUP(AJ61,'【記載例】シフト記号表（勤務時間帯）'!$C$5:$W$46,21,FALSE))</f>
        <v>-</v>
      </c>
      <c r="AK62" s="103">
        <f>IF(AK61="","",VLOOKUP(AK61,'【記載例】シフト記号表（勤務時間帯）'!$C$5:$W$46,21,FALSE))</f>
        <v>6</v>
      </c>
      <c r="AL62" s="103" t="str">
        <f>IF(AL61="","",VLOOKUP(AL61,'【記載例】シフト記号表（勤務時間帯）'!$C$5:$W$46,21,FALSE))</f>
        <v>-</v>
      </c>
      <c r="AM62" s="103">
        <f>IF(AM61="","",VLOOKUP(AM61,'【記載例】シフト記号表（勤務時間帯）'!$C$5:$W$46,21,FALSE))</f>
        <v>6</v>
      </c>
      <c r="AN62" s="104" t="str">
        <f>IF(AN61="","",VLOOKUP(AN61,'【記載例】シフト記号表（勤務時間帯）'!$C$5:$W$46,21,FALSE))</f>
        <v>-</v>
      </c>
      <c r="AO62" s="102">
        <f>IF(AO61="","",VLOOKUP(AO61,'【記載例】シフト記号表（勤務時間帯）'!$C$5:$W$46,21,FALSE))</f>
        <v>6</v>
      </c>
      <c r="AP62" s="103" t="str">
        <f>IF(AP61="","",VLOOKUP(AP61,'【記載例】シフト記号表（勤務時間帯）'!$C$5:$W$46,21,FALSE))</f>
        <v>-</v>
      </c>
      <c r="AQ62" s="103">
        <f>IF(AQ61="","",VLOOKUP(AQ61,'【記載例】シフト記号表（勤務時間帯）'!$C$5:$W$46,21,FALSE))</f>
        <v>6</v>
      </c>
      <c r="AR62" s="103">
        <f>IF(AR61="","",VLOOKUP(AR61,'【記載例】シフト記号表（勤務時間帯）'!$C$5:$W$46,21,FALSE))</f>
        <v>6</v>
      </c>
      <c r="AS62" s="103" t="str">
        <f>IF(AS61="","",VLOOKUP(AS61,'【記載例】シフト記号表（勤務時間帯）'!$C$5:$W$46,21,FALSE))</f>
        <v>-</v>
      </c>
      <c r="AT62" s="103">
        <f>IF(AT61="","",VLOOKUP(AT61,'【記載例】シフト記号表（勤務時間帯）'!$C$5:$W$46,21,FALSE))</f>
        <v>6</v>
      </c>
      <c r="AU62" s="104" t="str">
        <f>IF(AU61="","",VLOOKUP(AU61,'【記載例】シフト記号表（勤務時間帯）'!$C$5:$W$46,21,FALSE))</f>
        <v>-</v>
      </c>
      <c r="AV62" s="102" t="str">
        <f>IF(AV61="","",VLOOKUP(AV61,'【記載例】シフト記号表（勤務時間帯）'!$C$5:$W$46,21,FALSE))</f>
        <v/>
      </c>
      <c r="AW62" s="103" t="str">
        <f>IF(AW61="","",VLOOKUP(AW61,'【記載例】シフト記号表（勤務時間帯）'!$C$5:$W$46,21,FALSE))</f>
        <v/>
      </c>
      <c r="AX62" s="105" t="str">
        <f>IF(AX61="","",VLOOKUP(AX61,'【記載例】シフト記号表（勤務時間帯）'!$C$5:$W$46,21,FALSE))</f>
        <v/>
      </c>
      <c r="AY62" s="278">
        <f>IF($BB$3="計画",SUM(T62:AU62),IF($BB$3="実績",SUM(T62:AX62),""))</f>
        <v>78</v>
      </c>
      <c r="AZ62" s="279"/>
      <c r="BA62" s="280">
        <f>IF($BB$3="計画",AY62/4,IF($BB$3="実績",(AY62/($BB$7/7)),""))</f>
        <v>19.5</v>
      </c>
      <c r="BB62" s="281"/>
      <c r="BC62" s="257"/>
      <c r="BD62" s="258"/>
      <c r="BE62" s="258"/>
      <c r="BF62" s="258"/>
      <c r="BG62" s="259"/>
    </row>
    <row r="63" spans="2:59" ht="20.25" customHeight="1" thickBot="1" x14ac:dyDescent="0.45">
      <c r="B63" s="96"/>
      <c r="C63" s="338"/>
      <c r="D63" s="339"/>
      <c r="E63" s="340"/>
      <c r="F63" s="142" t="str">
        <f>C62</f>
        <v>介護従業者</v>
      </c>
      <c r="G63" s="342"/>
      <c r="H63" s="341"/>
      <c r="I63" s="339"/>
      <c r="J63" s="339"/>
      <c r="K63" s="340"/>
      <c r="L63" s="343"/>
      <c r="M63" s="344"/>
      <c r="N63" s="345"/>
      <c r="O63" s="143" t="s">
        <v>88</v>
      </c>
      <c r="P63" s="144"/>
      <c r="Q63" s="144"/>
      <c r="R63" s="145"/>
      <c r="S63" s="146"/>
      <c r="T63" s="112" t="str">
        <f>IF(T61="","",VLOOKUP(T61,'【記載例】シフト記号表（勤務時間帯）'!$C$5:$Y$46,23,FALSE))</f>
        <v>-</v>
      </c>
      <c r="U63" s="113" t="str">
        <f>IF(U61="","",VLOOKUP(U61,'【記載例】シフト記号表（勤務時間帯）'!$C$5:$Y$46,23,FALSE))</f>
        <v>-</v>
      </c>
      <c r="V63" s="113" t="str">
        <f>IF(V61="","",VLOOKUP(V61,'【記載例】シフト記号表（勤務時間帯）'!$C$5:$Y$46,23,FALSE))</f>
        <v>-</v>
      </c>
      <c r="W63" s="113" t="str">
        <f>IF(W61="","",VLOOKUP(W61,'【記載例】シフト記号表（勤務時間帯）'!$C$5:$Y$46,23,FALSE))</f>
        <v>-</v>
      </c>
      <c r="X63" s="113" t="str">
        <f>IF(X61="","",VLOOKUP(X61,'【記載例】シフト記号表（勤務時間帯）'!$C$5:$Y$46,23,FALSE))</f>
        <v>-</v>
      </c>
      <c r="Y63" s="113" t="str">
        <f>IF(Y61="","",VLOOKUP(Y61,'【記載例】シフト記号表（勤務時間帯）'!$C$5:$Y$46,23,FALSE))</f>
        <v>-</v>
      </c>
      <c r="Z63" s="114" t="str">
        <f>IF(Z61="","",VLOOKUP(Z61,'【記載例】シフト記号表（勤務時間帯）'!$C$5:$Y$46,23,FALSE))</f>
        <v>-</v>
      </c>
      <c r="AA63" s="112" t="str">
        <f>IF(AA61="","",VLOOKUP(AA61,'【記載例】シフト記号表（勤務時間帯）'!$C$5:$Y$46,23,FALSE))</f>
        <v>-</v>
      </c>
      <c r="AB63" s="113" t="str">
        <f>IF(AB61="","",VLOOKUP(AB61,'【記載例】シフト記号表（勤務時間帯）'!$C$5:$Y$46,23,FALSE))</f>
        <v>-</v>
      </c>
      <c r="AC63" s="113" t="str">
        <f>IF(AC61="","",VLOOKUP(AC61,'【記載例】シフト記号表（勤務時間帯）'!$C$5:$Y$46,23,FALSE))</f>
        <v>-</v>
      </c>
      <c r="AD63" s="113" t="str">
        <f>IF(AD61="","",VLOOKUP(AD61,'【記載例】シフト記号表（勤務時間帯）'!$C$5:$Y$46,23,FALSE))</f>
        <v>-</v>
      </c>
      <c r="AE63" s="113" t="str">
        <f>IF(AE61="","",VLOOKUP(AE61,'【記載例】シフト記号表（勤務時間帯）'!$C$5:$Y$46,23,FALSE))</f>
        <v>-</v>
      </c>
      <c r="AF63" s="113" t="str">
        <f>IF(AF61="","",VLOOKUP(AF61,'【記載例】シフト記号表（勤務時間帯）'!$C$5:$Y$46,23,FALSE))</f>
        <v>-</v>
      </c>
      <c r="AG63" s="114" t="str">
        <f>IF(AG61="","",VLOOKUP(AG61,'【記載例】シフト記号表（勤務時間帯）'!$C$5:$Y$46,23,FALSE))</f>
        <v>-</v>
      </c>
      <c r="AH63" s="112" t="str">
        <f>IF(AH61="","",VLOOKUP(AH61,'【記載例】シフト記号表（勤務時間帯）'!$C$5:$Y$46,23,FALSE))</f>
        <v>-</v>
      </c>
      <c r="AI63" s="113" t="str">
        <f>IF(AI61="","",VLOOKUP(AI61,'【記載例】シフト記号表（勤務時間帯）'!$C$5:$Y$46,23,FALSE))</f>
        <v>-</v>
      </c>
      <c r="AJ63" s="113" t="str">
        <f>IF(AJ61="","",VLOOKUP(AJ61,'【記載例】シフト記号表（勤務時間帯）'!$C$5:$Y$46,23,FALSE))</f>
        <v>-</v>
      </c>
      <c r="AK63" s="113" t="str">
        <f>IF(AK61="","",VLOOKUP(AK61,'【記載例】シフト記号表（勤務時間帯）'!$C$5:$Y$46,23,FALSE))</f>
        <v>-</v>
      </c>
      <c r="AL63" s="113" t="str">
        <f>IF(AL61="","",VLOOKUP(AL61,'【記載例】シフト記号表（勤務時間帯）'!$C$5:$Y$46,23,FALSE))</f>
        <v>-</v>
      </c>
      <c r="AM63" s="113" t="str">
        <f>IF(AM61="","",VLOOKUP(AM61,'【記載例】シフト記号表（勤務時間帯）'!$C$5:$Y$46,23,FALSE))</f>
        <v>-</v>
      </c>
      <c r="AN63" s="114" t="str">
        <f>IF(AN61="","",VLOOKUP(AN61,'【記載例】シフト記号表（勤務時間帯）'!$C$5:$Y$46,23,FALSE))</f>
        <v>-</v>
      </c>
      <c r="AO63" s="112" t="str">
        <f>IF(AO61="","",VLOOKUP(AO61,'【記載例】シフト記号表（勤務時間帯）'!$C$5:$Y$46,23,FALSE))</f>
        <v>-</v>
      </c>
      <c r="AP63" s="113" t="str">
        <f>IF(AP61="","",VLOOKUP(AP61,'【記載例】シフト記号表（勤務時間帯）'!$C$5:$Y$46,23,FALSE))</f>
        <v>-</v>
      </c>
      <c r="AQ63" s="113" t="str">
        <f>IF(AQ61="","",VLOOKUP(AQ61,'【記載例】シフト記号表（勤務時間帯）'!$C$5:$Y$46,23,FALSE))</f>
        <v>-</v>
      </c>
      <c r="AR63" s="113" t="str">
        <f>IF(AR61="","",VLOOKUP(AR61,'【記載例】シフト記号表（勤務時間帯）'!$C$5:$Y$46,23,FALSE))</f>
        <v>-</v>
      </c>
      <c r="AS63" s="113" t="str">
        <f>IF(AS61="","",VLOOKUP(AS61,'【記載例】シフト記号表（勤務時間帯）'!$C$5:$Y$46,23,FALSE))</f>
        <v>-</v>
      </c>
      <c r="AT63" s="113" t="str">
        <f>IF(AT61="","",VLOOKUP(AT61,'【記載例】シフト記号表（勤務時間帯）'!$C$5:$Y$46,23,FALSE))</f>
        <v>-</v>
      </c>
      <c r="AU63" s="114" t="str">
        <f>IF(AU61="","",VLOOKUP(AU61,'【記載例】シフト記号表（勤務時間帯）'!$C$5:$Y$46,23,FALSE))</f>
        <v>-</v>
      </c>
      <c r="AV63" s="112" t="str">
        <f>IF(AV61="","",VLOOKUP(AV61,'【記載例】シフト記号表（勤務時間帯）'!$C$5:$Y$46,23,FALSE))</f>
        <v/>
      </c>
      <c r="AW63" s="113" t="str">
        <f>IF(AW61="","",VLOOKUP(AW61,'【記載例】シフト記号表（勤務時間帯）'!$C$5:$Y$46,23,FALSE))</f>
        <v/>
      </c>
      <c r="AX63" s="115" t="str">
        <f>IF(AX61="","",VLOOKUP(AX61,'【記載例】シフト記号表（勤務時間帯）'!$C$5:$Y$46,23,FALSE))</f>
        <v/>
      </c>
      <c r="AY63" s="298">
        <f>IF($BB$3="計画",SUM(T63:AU63),IF($BB$3="実績",SUM(T63:AX63),""))</f>
        <v>0</v>
      </c>
      <c r="AZ63" s="299"/>
      <c r="BA63" s="318">
        <f>IF($BB$3="計画",AY63/4,IF($BB$3="実績",(AY63/($BB$7/7)),""))</f>
        <v>0</v>
      </c>
      <c r="BB63" s="319"/>
      <c r="BC63" s="257"/>
      <c r="BD63" s="258"/>
      <c r="BE63" s="258"/>
      <c r="BF63" s="258"/>
      <c r="BG63" s="259"/>
    </row>
    <row r="64" spans="2:59" ht="20.25" customHeight="1" x14ac:dyDescent="0.4">
      <c r="B64" s="353" t="s">
        <v>246</v>
      </c>
      <c r="C64" s="354"/>
      <c r="D64" s="354"/>
      <c r="E64" s="354"/>
      <c r="F64" s="354"/>
      <c r="G64" s="354"/>
      <c r="H64" s="354"/>
      <c r="I64" s="354"/>
      <c r="J64" s="354"/>
      <c r="K64" s="354"/>
      <c r="L64" s="354"/>
      <c r="M64" s="354"/>
      <c r="N64" s="354"/>
      <c r="O64" s="354"/>
      <c r="P64" s="354"/>
      <c r="Q64" s="354"/>
      <c r="R64" s="354"/>
      <c r="S64" s="355"/>
      <c r="T64" s="147">
        <v>9</v>
      </c>
      <c r="U64" s="148">
        <v>5</v>
      </c>
      <c r="V64" s="148">
        <v>6</v>
      </c>
      <c r="W64" s="148">
        <v>7</v>
      </c>
      <c r="X64" s="148">
        <v>3</v>
      </c>
      <c r="Y64" s="148">
        <v>5</v>
      </c>
      <c r="Z64" s="149">
        <v>4</v>
      </c>
      <c r="AA64" s="150">
        <v>9</v>
      </c>
      <c r="AB64" s="148">
        <v>8</v>
      </c>
      <c r="AC64" s="148">
        <v>3</v>
      </c>
      <c r="AD64" s="148">
        <v>5</v>
      </c>
      <c r="AE64" s="148">
        <v>6</v>
      </c>
      <c r="AF64" s="148">
        <v>7</v>
      </c>
      <c r="AG64" s="149">
        <v>4</v>
      </c>
      <c r="AH64" s="150">
        <v>3</v>
      </c>
      <c r="AI64" s="148">
        <v>9</v>
      </c>
      <c r="AJ64" s="148">
        <v>6</v>
      </c>
      <c r="AK64" s="148">
        <v>7</v>
      </c>
      <c r="AL64" s="148">
        <v>8</v>
      </c>
      <c r="AM64" s="148">
        <v>9</v>
      </c>
      <c r="AN64" s="149">
        <v>4</v>
      </c>
      <c r="AO64" s="150">
        <v>7</v>
      </c>
      <c r="AP64" s="148">
        <v>5</v>
      </c>
      <c r="AQ64" s="148">
        <v>6</v>
      </c>
      <c r="AR64" s="148">
        <v>8</v>
      </c>
      <c r="AS64" s="148">
        <v>3</v>
      </c>
      <c r="AT64" s="148">
        <v>7</v>
      </c>
      <c r="AU64" s="149">
        <v>5</v>
      </c>
      <c r="AV64" s="150"/>
      <c r="AW64" s="148"/>
      <c r="AX64" s="151"/>
      <c r="AY64" s="242"/>
      <c r="AZ64" s="235"/>
      <c r="BA64" s="233"/>
      <c r="BB64" s="234"/>
      <c r="BC64" s="234"/>
      <c r="BD64" s="234"/>
      <c r="BE64" s="234"/>
      <c r="BF64" s="234"/>
      <c r="BG64" s="235"/>
    </row>
    <row r="65" spans="2:59" ht="20.25" customHeight="1" x14ac:dyDescent="0.4">
      <c r="B65" s="356" t="s">
        <v>247</v>
      </c>
      <c r="C65" s="357"/>
      <c r="D65" s="357"/>
      <c r="E65" s="357"/>
      <c r="F65" s="357"/>
      <c r="G65" s="357"/>
      <c r="H65" s="357"/>
      <c r="I65" s="357"/>
      <c r="J65" s="357"/>
      <c r="K65" s="357"/>
      <c r="L65" s="357"/>
      <c r="M65" s="357"/>
      <c r="N65" s="357"/>
      <c r="O65" s="357"/>
      <c r="P65" s="357"/>
      <c r="Q65" s="357"/>
      <c r="R65" s="357"/>
      <c r="S65" s="358"/>
      <c r="T65" s="152"/>
      <c r="U65" s="153"/>
      <c r="V65" s="153"/>
      <c r="W65" s="153"/>
      <c r="X65" s="153"/>
      <c r="Y65" s="153"/>
      <c r="Z65" s="154"/>
      <c r="AA65" s="155"/>
      <c r="AB65" s="153"/>
      <c r="AC65" s="153"/>
      <c r="AD65" s="153"/>
      <c r="AE65" s="153"/>
      <c r="AF65" s="153"/>
      <c r="AG65" s="154"/>
      <c r="AH65" s="155"/>
      <c r="AI65" s="153"/>
      <c r="AJ65" s="153"/>
      <c r="AK65" s="153"/>
      <c r="AL65" s="153"/>
      <c r="AM65" s="153"/>
      <c r="AN65" s="154"/>
      <c r="AO65" s="155"/>
      <c r="AP65" s="153"/>
      <c r="AQ65" s="153"/>
      <c r="AR65" s="153"/>
      <c r="AS65" s="153"/>
      <c r="AT65" s="153"/>
      <c r="AU65" s="154"/>
      <c r="AV65" s="155"/>
      <c r="AW65" s="153"/>
      <c r="AX65" s="156"/>
      <c r="AY65" s="243"/>
      <c r="AZ65" s="238"/>
      <c r="BA65" s="236"/>
      <c r="BB65" s="237"/>
      <c r="BC65" s="237"/>
      <c r="BD65" s="237"/>
      <c r="BE65" s="237"/>
      <c r="BF65" s="237"/>
      <c r="BG65" s="238"/>
    </row>
    <row r="66" spans="2:59" ht="20.25" customHeight="1" x14ac:dyDescent="0.4">
      <c r="B66" s="356" t="s">
        <v>217</v>
      </c>
      <c r="C66" s="357"/>
      <c r="D66" s="357"/>
      <c r="E66" s="357"/>
      <c r="F66" s="357"/>
      <c r="G66" s="357"/>
      <c r="H66" s="357"/>
      <c r="I66" s="357"/>
      <c r="J66" s="357"/>
      <c r="K66" s="357"/>
      <c r="L66" s="357"/>
      <c r="M66" s="357"/>
      <c r="N66" s="357"/>
      <c r="O66" s="357"/>
      <c r="P66" s="357"/>
      <c r="Q66" s="357"/>
      <c r="R66" s="357"/>
      <c r="S66" s="358"/>
      <c r="T66" s="152">
        <v>10</v>
      </c>
      <c r="U66" s="153">
        <v>10</v>
      </c>
      <c r="V66" s="153">
        <v>10</v>
      </c>
      <c r="W66" s="153">
        <v>10</v>
      </c>
      <c r="X66" s="153">
        <v>10</v>
      </c>
      <c r="Y66" s="153">
        <v>10</v>
      </c>
      <c r="Z66" s="157">
        <v>10</v>
      </c>
      <c r="AA66" s="158">
        <v>10</v>
      </c>
      <c r="AB66" s="153">
        <v>10</v>
      </c>
      <c r="AC66" s="153">
        <v>10</v>
      </c>
      <c r="AD66" s="153">
        <v>10</v>
      </c>
      <c r="AE66" s="153">
        <v>10</v>
      </c>
      <c r="AF66" s="153">
        <v>10</v>
      </c>
      <c r="AG66" s="157">
        <v>10</v>
      </c>
      <c r="AH66" s="158">
        <v>10</v>
      </c>
      <c r="AI66" s="153">
        <v>10</v>
      </c>
      <c r="AJ66" s="153">
        <v>10</v>
      </c>
      <c r="AK66" s="153">
        <v>10</v>
      </c>
      <c r="AL66" s="153">
        <v>10</v>
      </c>
      <c r="AM66" s="153">
        <v>10</v>
      </c>
      <c r="AN66" s="157">
        <v>10</v>
      </c>
      <c r="AO66" s="158">
        <v>10</v>
      </c>
      <c r="AP66" s="153">
        <v>10</v>
      </c>
      <c r="AQ66" s="153">
        <v>10</v>
      </c>
      <c r="AR66" s="153">
        <v>10</v>
      </c>
      <c r="AS66" s="153">
        <v>10</v>
      </c>
      <c r="AT66" s="153">
        <v>10</v>
      </c>
      <c r="AU66" s="157">
        <v>10</v>
      </c>
      <c r="AV66" s="158"/>
      <c r="AW66" s="153"/>
      <c r="AX66" s="156"/>
      <c r="AY66" s="243"/>
      <c r="AZ66" s="238"/>
      <c r="BA66" s="236"/>
      <c r="BB66" s="237"/>
      <c r="BC66" s="237"/>
      <c r="BD66" s="237"/>
      <c r="BE66" s="237"/>
      <c r="BF66" s="237"/>
      <c r="BG66" s="238"/>
    </row>
    <row r="67" spans="2:59" ht="20.25" customHeight="1" x14ac:dyDescent="0.4">
      <c r="B67" s="356" t="s">
        <v>218</v>
      </c>
      <c r="C67" s="357"/>
      <c r="D67" s="357"/>
      <c r="E67" s="357"/>
      <c r="F67" s="357"/>
      <c r="G67" s="357"/>
      <c r="H67" s="357"/>
      <c r="I67" s="357"/>
      <c r="J67" s="357"/>
      <c r="K67" s="357"/>
      <c r="L67" s="357"/>
      <c r="M67" s="357"/>
      <c r="N67" s="357"/>
      <c r="O67" s="357"/>
      <c r="P67" s="357"/>
      <c r="Q67" s="357"/>
      <c r="R67" s="357"/>
      <c r="S67" s="358"/>
      <c r="T67" s="152">
        <v>3</v>
      </c>
      <c r="U67" s="153">
        <v>3</v>
      </c>
      <c r="V67" s="153">
        <v>3</v>
      </c>
      <c r="W67" s="153">
        <v>3</v>
      </c>
      <c r="X67" s="153">
        <v>3</v>
      </c>
      <c r="Y67" s="153">
        <v>3</v>
      </c>
      <c r="Z67" s="157">
        <v>3</v>
      </c>
      <c r="AA67" s="158">
        <v>3</v>
      </c>
      <c r="AB67" s="153">
        <v>3</v>
      </c>
      <c r="AC67" s="153">
        <v>3</v>
      </c>
      <c r="AD67" s="153">
        <v>3</v>
      </c>
      <c r="AE67" s="153">
        <v>3</v>
      </c>
      <c r="AF67" s="153">
        <v>3</v>
      </c>
      <c r="AG67" s="157">
        <v>3</v>
      </c>
      <c r="AH67" s="158">
        <v>3</v>
      </c>
      <c r="AI67" s="153">
        <v>3</v>
      </c>
      <c r="AJ67" s="153">
        <v>3</v>
      </c>
      <c r="AK67" s="153">
        <v>3</v>
      </c>
      <c r="AL67" s="153">
        <v>3</v>
      </c>
      <c r="AM67" s="153">
        <v>3</v>
      </c>
      <c r="AN67" s="157">
        <v>3</v>
      </c>
      <c r="AO67" s="158">
        <v>3</v>
      </c>
      <c r="AP67" s="153">
        <v>3</v>
      </c>
      <c r="AQ67" s="153">
        <v>3</v>
      </c>
      <c r="AR67" s="153">
        <v>3</v>
      </c>
      <c r="AS67" s="153">
        <v>3</v>
      </c>
      <c r="AT67" s="153">
        <v>3</v>
      </c>
      <c r="AU67" s="157">
        <v>3</v>
      </c>
      <c r="AV67" s="158"/>
      <c r="AW67" s="153"/>
      <c r="AX67" s="156"/>
      <c r="AY67" s="244"/>
      <c r="AZ67" s="245"/>
      <c r="BA67" s="236"/>
      <c r="BB67" s="237"/>
      <c r="BC67" s="237"/>
      <c r="BD67" s="237"/>
      <c r="BE67" s="237"/>
      <c r="BF67" s="237"/>
      <c r="BG67" s="238"/>
    </row>
    <row r="68" spans="2:59" ht="20.25" customHeight="1" x14ac:dyDescent="0.4">
      <c r="B68" s="356" t="s">
        <v>219</v>
      </c>
      <c r="C68" s="357"/>
      <c r="D68" s="357"/>
      <c r="E68" s="357"/>
      <c r="F68" s="357"/>
      <c r="G68" s="357"/>
      <c r="H68" s="357"/>
      <c r="I68" s="357"/>
      <c r="J68" s="357"/>
      <c r="K68" s="357"/>
      <c r="L68" s="357"/>
      <c r="M68" s="357"/>
      <c r="N68" s="357"/>
      <c r="O68" s="357"/>
      <c r="P68" s="357"/>
      <c r="Q68" s="357"/>
      <c r="R68" s="357"/>
      <c r="S68" s="358"/>
      <c r="T68" s="159">
        <f t="shared" ref="T68:AX68" ca="1" si="1">IF((SUMIF($C$19:$E$63,"介護従業者",T19:T63)+SUMIF($C$19:$E$63,"看護職員",T19:T63))=0,"",SUMIF($C$19:$E$63,"介護従業者",T19:T63)+SUMIF($C$19:$E$63,"看護職員",T19:T63))</f>
        <v>51</v>
      </c>
      <c r="U68" s="159">
        <f t="shared" ca="1" si="1"/>
        <v>50.5</v>
      </c>
      <c r="V68" s="159">
        <f t="shared" ca="1" si="1"/>
        <v>51</v>
      </c>
      <c r="W68" s="159">
        <f t="shared" ca="1" si="1"/>
        <v>50.5</v>
      </c>
      <c r="X68" s="159">
        <f t="shared" ca="1" si="1"/>
        <v>50.5</v>
      </c>
      <c r="Y68" s="159">
        <f t="shared" ca="1" si="1"/>
        <v>51.5</v>
      </c>
      <c r="Z68" s="160">
        <f t="shared" ca="1" si="1"/>
        <v>50.5</v>
      </c>
      <c r="AA68" s="161">
        <f t="shared" ca="1" si="1"/>
        <v>54</v>
      </c>
      <c r="AB68" s="159">
        <f t="shared" ca="1" si="1"/>
        <v>53.5</v>
      </c>
      <c r="AC68" s="159">
        <f t="shared" ca="1" si="1"/>
        <v>50.5</v>
      </c>
      <c r="AD68" s="159">
        <f t="shared" ca="1" si="1"/>
        <v>53.999999999999993</v>
      </c>
      <c r="AE68" s="159">
        <f t="shared" ca="1" si="1"/>
        <v>53.499999999999993</v>
      </c>
      <c r="AF68" s="159">
        <f t="shared" ca="1" si="1"/>
        <v>51</v>
      </c>
      <c r="AG68" s="160">
        <f t="shared" ca="1" si="1"/>
        <v>52.999999999999993</v>
      </c>
      <c r="AH68" s="161">
        <f t="shared" ca="1" si="1"/>
        <v>51.5</v>
      </c>
      <c r="AI68" s="159">
        <f t="shared" ca="1" si="1"/>
        <v>50.5</v>
      </c>
      <c r="AJ68" s="159">
        <f t="shared" ca="1" si="1"/>
        <v>50.5</v>
      </c>
      <c r="AK68" s="159">
        <f t="shared" ca="1" si="1"/>
        <v>53.999999999999993</v>
      </c>
      <c r="AL68" s="159">
        <f t="shared" ca="1" si="1"/>
        <v>50.5</v>
      </c>
      <c r="AM68" s="159">
        <f t="shared" ca="1" si="1"/>
        <v>48.5</v>
      </c>
      <c r="AN68" s="160">
        <f t="shared" ca="1" si="1"/>
        <v>50.5</v>
      </c>
      <c r="AO68" s="161">
        <f t="shared" ca="1" si="1"/>
        <v>54</v>
      </c>
      <c r="AP68" s="159">
        <f t="shared" ca="1" si="1"/>
        <v>58.5</v>
      </c>
      <c r="AQ68" s="159">
        <f t="shared" ca="1" si="1"/>
        <v>56.5</v>
      </c>
      <c r="AR68" s="159">
        <f t="shared" ca="1" si="1"/>
        <v>51</v>
      </c>
      <c r="AS68" s="159">
        <f t="shared" ca="1" si="1"/>
        <v>53.5</v>
      </c>
      <c r="AT68" s="159">
        <f t="shared" ca="1" si="1"/>
        <v>51</v>
      </c>
      <c r="AU68" s="160">
        <f t="shared" ca="1" si="1"/>
        <v>50.5</v>
      </c>
      <c r="AV68" s="161" t="str">
        <f t="shared" ca="1" si="1"/>
        <v/>
      </c>
      <c r="AW68" s="159" t="str">
        <f t="shared" ca="1" si="1"/>
        <v/>
      </c>
      <c r="AX68" s="159" t="str">
        <f t="shared" ca="1" si="1"/>
        <v/>
      </c>
      <c r="AY68" s="346">
        <f ca="1">IF($BB$3="計画",SUM(T68:AU68),IF($BB$3="実績",SUM(T68:AX68),""))</f>
        <v>1456</v>
      </c>
      <c r="AZ68" s="347"/>
      <c r="BA68" s="236"/>
      <c r="BB68" s="237"/>
      <c r="BC68" s="237"/>
      <c r="BD68" s="237"/>
      <c r="BE68" s="237"/>
      <c r="BF68" s="237"/>
      <c r="BG68" s="238"/>
    </row>
    <row r="69" spans="2:59" ht="20.25" customHeight="1" x14ac:dyDescent="0.4">
      <c r="B69" s="356" t="s">
        <v>220</v>
      </c>
      <c r="C69" s="357"/>
      <c r="D69" s="357"/>
      <c r="E69" s="357"/>
      <c r="F69" s="357"/>
      <c r="G69" s="357"/>
      <c r="H69" s="357"/>
      <c r="I69" s="357"/>
      <c r="J69" s="357"/>
      <c r="K69" s="357"/>
      <c r="L69" s="357"/>
      <c r="M69" s="357"/>
      <c r="N69" s="357"/>
      <c r="O69" s="357"/>
      <c r="P69" s="357"/>
      <c r="Q69" s="357"/>
      <c r="R69" s="357"/>
      <c r="S69" s="358"/>
      <c r="T69" s="159">
        <f t="shared" ref="T69:AX69" ca="1" si="2">IF(SUMIF($C$19:$E$63,"看護職員",T19:T63)=0,"",SUMIF($C$19:$E$63,"看護職員",T19:T63))</f>
        <v>29</v>
      </c>
      <c r="U69" s="159">
        <f t="shared" ca="1" si="2"/>
        <v>32</v>
      </c>
      <c r="V69" s="159">
        <f t="shared" ca="1" si="2"/>
        <v>32</v>
      </c>
      <c r="W69" s="159">
        <f t="shared" ca="1" si="2"/>
        <v>32</v>
      </c>
      <c r="X69" s="159">
        <f t="shared" ca="1" si="2"/>
        <v>24</v>
      </c>
      <c r="Y69" s="159">
        <f t="shared" ca="1" si="2"/>
        <v>24</v>
      </c>
      <c r="Z69" s="114">
        <f t="shared" ca="1" si="2"/>
        <v>32</v>
      </c>
      <c r="AA69" s="112">
        <f t="shared" ca="1" si="2"/>
        <v>32</v>
      </c>
      <c r="AB69" s="159">
        <f t="shared" ca="1" si="2"/>
        <v>40</v>
      </c>
      <c r="AC69" s="159">
        <f t="shared" ca="1" si="2"/>
        <v>32</v>
      </c>
      <c r="AD69" s="159">
        <f t="shared" ca="1" si="2"/>
        <v>24</v>
      </c>
      <c r="AE69" s="159">
        <f t="shared" ca="1" si="2"/>
        <v>39.999999999999993</v>
      </c>
      <c r="AF69" s="159">
        <f t="shared" ca="1" si="2"/>
        <v>32</v>
      </c>
      <c r="AG69" s="114">
        <f t="shared" ca="1" si="2"/>
        <v>39.999999999999993</v>
      </c>
      <c r="AH69" s="112">
        <f t="shared" ca="1" si="2"/>
        <v>24</v>
      </c>
      <c r="AI69" s="159">
        <f t="shared" ca="1" si="2"/>
        <v>32</v>
      </c>
      <c r="AJ69" s="159">
        <f t="shared" ca="1" si="2"/>
        <v>32</v>
      </c>
      <c r="AK69" s="159">
        <f t="shared" ca="1" si="2"/>
        <v>24</v>
      </c>
      <c r="AL69" s="159">
        <f t="shared" ca="1" si="2"/>
        <v>32</v>
      </c>
      <c r="AM69" s="159">
        <f t="shared" ca="1" si="2"/>
        <v>24</v>
      </c>
      <c r="AN69" s="114">
        <f t="shared" ca="1" si="2"/>
        <v>32</v>
      </c>
      <c r="AO69" s="112">
        <f t="shared" ca="1" si="2"/>
        <v>32</v>
      </c>
      <c r="AP69" s="159">
        <f t="shared" ca="1" si="2"/>
        <v>40</v>
      </c>
      <c r="AQ69" s="159">
        <f t="shared" ca="1" si="2"/>
        <v>32</v>
      </c>
      <c r="AR69" s="159">
        <f t="shared" ca="1" si="2"/>
        <v>32</v>
      </c>
      <c r="AS69" s="159">
        <f t="shared" ca="1" si="2"/>
        <v>32</v>
      </c>
      <c r="AT69" s="159">
        <f t="shared" ca="1" si="2"/>
        <v>32</v>
      </c>
      <c r="AU69" s="114">
        <f t="shared" ca="1" si="2"/>
        <v>24</v>
      </c>
      <c r="AV69" s="112" t="str">
        <f t="shared" ca="1" si="2"/>
        <v/>
      </c>
      <c r="AW69" s="159" t="str">
        <f t="shared" ca="1" si="2"/>
        <v/>
      </c>
      <c r="AX69" s="159" t="str">
        <f t="shared" ca="1" si="2"/>
        <v/>
      </c>
      <c r="AY69" s="346">
        <f ca="1">IF($BB$3="計画",SUM(T69:AU69),IF($BB$3="実績",SUM(T69:AX69),""))</f>
        <v>869</v>
      </c>
      <c r="AZ69" s="347"/>
      <c r="BA69" s="236"/>
      <c r="BB69" s="237"/>
      <c r="BC69" s="237"/>
      <c r="BD69" s="237"/>
      <c r="BE69" s="237"/>
      <c r="BF69" s="237"/>
      <c r="BG69" s="238"/>
    </row>
    <row r="70" spans="2:59" ht="20.25" customHeight="1" thickBot="1" x14ac:dyDescent="0.45">
      <c r="B70" s="350" t="s">
        <v>221</v>
      </c>
      <c r="C70" s="351"/>
      <c r="D70" s="351"/>
      <c r="E70" s="351"/>
      <c r="F70" s="351"/>
      <c r="G70" s="351"/>
      <c r="H70" s="351"/>
      <c r="I70" s="351"/>
      <c r="J70" s="351"/>
      <c r="K70" s="351"/>
      <c r="L70" s="351"/>
      <c r="M70" s="351"/>
      <c r="N70" s="351"/>
      <c r="O70" s="351"/>
      <c r="P70" s="351"/>
      <c r="Q70" s="351"/>
      <c r="R70" s="351"/>
      <c r="S70" s="352"/>
      <c r="T70" s="162">
        <f>IF((SUMIF($F$19:$F$63,"介護従業者",T19:T63)+SUMIF($F$19:$F$63,"看護職員",T19:T63))=0,"",(SUMIF($F$19:$F$63,"介護従業者",T19:T63)+SUMIF($F$19:$F$63,"看護職員",T19:T63)))</f>
        <v>11.000000000000002</v>
      </c>
      <c r="U70" s="162">
        <f t="shared" ref="U70:AX70" si="3">IF((SUMIF($F$19:$F$63,"介護従業者",U19:U63)+SUMIF($F$19:$F$63,"看護職員",U19:U63))=0,"",(SUMIF($F$19:$F$63,"介護従業者",U19:U63)+SUMIF($F$19:$F$63,"看護職員",U19:U63)))</f>
        <v>11.000000000000002</v>
      </c>
      <c r="V70" s="162">
        <f t="shared" si="3"/>
        <v>11.000000000000002</v>
      </c>
      <c r="W70" s="162">
        <f t="shared" si="3"/>
        <v>11.000000000000002</v>
      </c>
      <c r="X70" s="162">
        <f t="shared" si="3"/>
        <v>11.000000000000002</v>
      </c>
      <c r="Y70" s="162">
        <f t="shared" si="3"/>
        <v>11.000000000000002</v>
      </c>
      <c r="Z70" s="163">
        <f t="shared" si="3"/>
        <v>11.000000000000002</v>
      </c>
      <c r="AA70" s="164">
        <f t="shared" si="3"/>
        <v>11.000000000000002</v>
      </c>
      <c r="AB70" s="162">
        <f t="shared" si="3"/>
        <v>11.000000000000002</v>
      </c>
      <c r="AC70" s="162">
        <f t="shared" si="3"/>
        <v>11.000000000000002</v>
      </c>
      <c r="AD70" s="162">
        <f t="shared" si="3"/>
        <v>11.000000000000002</v>
      </c>
      <c r="AE70" s="162">
        <f t="shared" si="3"/>
        <v>11.000000000000002</v>
      </c>
      <c r="AF70" s="162">
        <f t="shared" si="3"/>
        <v>11.000000000000002</v>
      </c>
      <c r="AG70" s="163">
        <f t="shared" si="3"/>
        <v>11.000000000000002</v>
      </c>
      <c r="AH70" s="164">
        <f t="shared" si="3"/>
        <v>11.000000000000002</v>
      </c>
      <c r="AI70" s="162">
        <f t="shared" si="3"/>
        <v>11.000000000000002</v>
      </c>
      <c r="AJ70" s="162">
        <f t="shared" si="3"/>
        <v>11.000000000000002</v>
      </c>
      <c r="AK70" s="162">
        <f t="shared" si="3"/>
        <v>11.000000000000002</v>
      </c>
      <c r="AL70" s="162">
        <f t="shared" si="3"/>
        <v>11.000000000000002</v>
      </c>
      <c r="AM70" s="162">
        <f t="shared" si="3"/>
        <v>11.000000000000002</v>
      </c>
      <c r="AN70" s="163">
        <f t="shared" si="3"/>
        <v>11.000000000000002</v>
      </c>
      <c r="AO70" s="164">
        <f t="shared" si="3"/>
        <v>11.000000000000002</v>
      </c>
      <c r="AP70" s="162">
        <f t="shared" si="3"/>
        <v>11.000000000000002</v>
      </c>
      <c r="AQ70" s="162">
        <f t="shared" si="3"/>
        <v>11.000000000000002</v>
      </c>
      <c r="AR70" s="162">
        <f t="shared" si="3"/>
        <v>11.000000000000002</v>
      </c>
      <c r="AS70" s="162">
        <f t="shared" si="3"/>
        <v>11.000000000000002</v>
      </c>
      <c r="AT70" s="162">
        <f t="shared" si="3"/>
        <v>11.000000000000002</v>
      </c>
      <c r="AU70" s="163">
        <f t="shared" si="3"/>
        <v>11.000000000000002</v>
      </c>
      <c r="AV70" s="164" t="str">
        <f t="shared" si="3"/>
        <v/>
      </c>
      <c r="AW70" s="162" t="str">
        <f t="shared" si="3"/>
        <v/>
      </c>
      <c r="AX70" s="162" t="str">
        <f t="shared" si="3"/>
        <v/>
      </c>
      <c r="AY70" s="348">
        <f>IF($BB$3="計画",SUM(T70:AU70),IF($BB$3="実績",SUM(T70:AX70),""))</f>
        <v>308.00000000000006</v>
      </c>
      <c r="AZ70" s="349"/>
      <c r="BA70" s="239"/>
      <c r="BB70" s="240"/>
      <c r="BC70" s="240"/>
      <c r="BD70" s="240"/>
      <c r="BE70" s="240"/>
      <c r="BF70" s="240"/>
      <c r="BG70" s="241"/>
    </row>
    <row r="71" spans="2:59" s="13" customFormat="1" ht="20.25" customHeight="1" x14ac:dyDescent="0.4">
      <c r="B71" s="165"/>
      <c r="C71" s="166"/>
      <c r="D71" s="166"/>
      <c r="E71" s="166"/>
      <c r="F71" s="166"/>
      <c r="G71" s="165"/>
      <c r="H71" s="165"/>
      <c r="I71" s="165"/>
      <c r="J71" s="165"/>
      <c r="K71" s="165"/>
      <c r="L71" s="165"/>
      <c r="M71" s="165"/>
      <c r="N71" s="165"/>
      <c r="O71" s="165"/>
      <c r="P71" s="165"/>
      <c r="Q71" s="167"/>
      <c r="R71" s="165"/>
      <c r="S71" s="165"/>
      <c r="T71" s="165"/>
      <c r="U71" s="165"/>
      <c r="V71" s="165"/>
      <c r="W71" s="165"/>
      <c r="X71" s="165"/>
      <c r="Y71" s="165"/>
      <c r="Z71" s="165"/>
      <c r="AA71" s="165"/>
      <c r="AB71" s="165"/>
      <c r="AC71" s="165"/>
      <c r="AD71" s="165"/>
      <c r="AE71" s="165"/>
      <c r="AF71" s="165"/>
      <c r="AG71" s="165"/>
      <c r="AH71" s="165"/>
      <c r="AI71" s="165"/>
      <c r="AJ71" s="165"/>
      <c r="AK71" s="165"/>
      <c r="AL71" s="165"/>
      <c r="AM71" s="165"/>
      <c r="AN71" s="165"/>
      <c r="AO71" s="165"/>
      <c r="AP71" s="165"/>
      <c r="AQ71" s="165"/>
      <c r="AR71" s="165"/>
      <c r="AS71" s="165"/>
      <c r="AT71" s="165"/>
      <c r="AU71" s="165"/>
      <c r="AV71" s="165"/>
      <c r="AW71" s="165"/>
      <c r="AX71" s="165"/>
      <c r="AY71" s="165"/>
      <c r="AZ71" s="165"/>
      <c r="BA71" s="165"/>
      <c r="BB71" s="165"/>
      <c r="BC71" s="165"/>
      <c r="BD71" s="165"/>
      <c r="BE71" s="165"/>
      <c r="BF71" s="165"/>
      <c r="BG71" s="168"/>
    </row>
    <row r="72" spans="2:59" ht="20.25" customHeight="1" x14ac:dyDescent="0.4">
      <c r="B72" s="66"/>
      <c r="C72" s="66"/>
      <c r="D72" s="66"/>
      <c r="E72" s="66"/>
      <c r="F72" s="66"/>
      <c r="G72" s="66"/>
      <c r="H72" s="66"/>
      <c r="I72" s="66"/>
      <c r="J72" s="66"/>
      <c r="K72" s="66"/>
      <c r="L72" s="66"/>
      <c r="M72" s="66"/>
      <c r="N72" s="66"/>
      <c r="O72" s="66"/>
      <c r="P72" s="66"/>
      <c r="Q72" s="66"/>
      <c r="R72" s="66"/>
      <c r="S72" s="66"/>
      <c r="T72" s="66"/>
      <c r="U72" s="66"/>
      <c r="V72" s="66"/>
      <c r="W72" s="66"/>
      <c r="X72" s="66"/>
      <c r="Y72" s="66"/>
      <c r="Z72" s="66"/>
      <c r="AA72" s="66"/>
      <c r="AB72" s="66"/>
      <c r="AC72" s="66"/>
      <c r="AD72" s="66"/>
      <c r="AE72" s="66"/>
      <c r="AF72" s="66"/>
      <c r="AG72" s="66"/>
      <c r="AH72" s="66"/>
      <c r="AI72" s="66"/>
      <c r="AJ72" s="66"/>
      <c r="AK72" s="66"/>
      <c r="AL72" s="66"/>
      <c r="AM72" s="66"/>
      <c r="AN72" s="66"/>
      <c r="AO72" s="66"/>
      <c r="AP72" s="66"/>
      <c r="AQ72" s="66"/>
      <c r="AR72" s="66"/>
      <c r="AS72" s="66"/>
      <c r="AT72" s="66"/>
      <c r="AU72" s="66"/>
      <c r="AV72" s="66"/>
      <c r="AW72" s="66"/>
      <c r="AX72" s="66"/>
      <c r="AY72" s="66"/>
      <c r="AZ72" s="66"/>
      <c r="BA72" s="66"/>
      <c r="BB72" s="66"/>
      <c r="BC72" s="66"/>
      <c r="BD72" s="66"/>
      <c r="BE72" s="66"/>
      <c r="BF72" s="66"/>
      <c r="BG72" s="66"/>
    </row>
    <row r="73" spans="2:59" ht="20.25" customHeight="1" x14ac:dyDescent="0.4"/>
    <row r="74" spans="2:59" ht="20.25" customHeight="1" x14ac:dyDescent="0.4"/>
    <row r="75" spans="2:59" ht="20.25" customHeight="1" x14ac:dyDescent="0.4"/>
    <row r="76" spans="2:59" ht="20.25" customHeight="1" x14ac:dyDescent="0.4"/>
    <row r="77" spans="2:59" ht="20.25" customHeight="1" x14ac:dyDescent="0.4"/>
    <row r="78" spans="2:59" ht="20.25" customHeight="1" x14ac:dyDescent="0.4"/>
    <row r="79" spans="2:59" ht="20.25" customHeight="1" x14ac:dyDescent="0.4"/>
    <row r="80" spans="2:59"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125" spans="1:56" x14ac:dyDescent="0.4">
      <c r="A125" s="8"/>
      <c r="B125" s="8"/>
      <c r="C125" s="9"/>
      <c r="D125" s="9"/>
      <c r="E125" s="9"/>
      <c r="F125" s="9"/>
      <c r="G125" s="9"/>
      <c r="H125" s="10"/>
      <c r="I125" s="10"/>
      <c r="J125" s="10"/>
      <c r="K125" s="10"/>
      <c r="L125" s="10"/>
      <c r="M125" s="10"/>
      <c r="N125" s="10"/>
      <c r="O125" s="10"/>
      <c r="P125" s="10"/>
      <c r="Q125" s="10"/>
      <c r="R125" s="10"/>
      <c r="S125" s="10"/>
      <c r="T125" s="10"/>
      <c r="U125" s="10"/>
      <c r="V125" s="10"/>
      <c r="W125" s="10"/>
      <c r="X125" s="10"/>
      <c r="Y125" s="10"/>
      <c r="Z125" s="10"/>
      <c r="AA125" s="10"/>
      <c r="AB125" s="10"/>
      <c r="AC125" s="10"/>
      <c r="AD125" s="10"/>
      <c r="AE125" s="10"/>
      <c r="AF125" s="10"/>
      <c r="AG125" s="10"/>
      <c r="AH125" s="10"/>
      <c r="AI125" s="10"/>
      <c r="AJ125" s="10"/>
      <c r="AK125" s="10"/>
      <c r="AL125" s="10"/>
      <c r="AM125" s="10"/>
      <c r="AN125" s="10"/>
      <c r="AO125" s="10"/>
      <c r="AP125" s="10"/>
      <c r="AQ125" s="10"/>
      <c r="AR125" s="10"/>
      <c r="AS125" s="10"/>
      <c r="AT125" s="10"/>
      <c r="AU125" s="10"/>
      <c r="AV125" s="10"/>
      <c r="AW125" s="7"/>
      <c r="AX125" s="7"/>
      <c r="AY125" s="7"/>
      <c r="AZ125" s="7"/>
      <c r="BA125" s="7"/>
      <c r="BB125" s="7"/>
      <c r="BC125" s="7"/>
      <c r="BD125" s="7"/>
    </row>
    <row r="126" spans="1:56" x14ac:dyDescent="0.4">
      <c r="A126" s="8"/>
      <c r="B126" s="8"/>
      <c r="C126" s="9"/>
      <c r="D126" s="9"/>
      <c r="E126" s="9"/>
      <c r="F126" s="9"/>
      <c r="G126" s="9"/>
      <c r="H126" s="10"/>
      <c r="I126" s="10"/>
      <c r="J126" s="10"/>
      <c r="K126" s="10"/>
      <c r="L126" s="10"/>
      <c r="M126" s="10"/>
      <c r="N126" s="10"/>
      <c r="O126" s="10"/>
      <c r="P126" s="10"/>
      <c r="Q126" s="10"/>
      <c r="R126" s="10"/>
      <c r="S126" s="10"/>
      <c r="T126" s="10"/>
      <c r="U126" s="10"/>
      <c r="V126" s="10"/>
      <c r="W126" s="10"/>
      <c r="X126" s="10"/>
      <c r="Y126" s="10"/>
      <c r="Z126" s="10"/>
      <c r="AA126" s="10"/>
      <c r="AB126" s="10"/>
      <c r="AC126" s="10"/>
      <c r="AD126" s="10"/>
      <c r="AE126" s="10"/>
      <c r="AF126" s="10"/>
      <c r="AG126" s="10"/>
      <c r="AH126" s="10"/>
      <c r="AI126" s="10"/>
      <c r="AJ126" s="10"/>
      <c r="AK126" s="10"/>
      <c r="AL126" s="10"/>
      <c r="AM126" s="10"/>
      <c r="AN126" s="10"/>
      <c r="AO126" s="10"/>
      <c r="AP126" s="10"/>
      <c r="AQ126" s="10"/>
      <c r="AR126" s="10"/>
      <c r="AS126" s="10"/>
      <c r="AT126" s="10"/>
      <c r="AU126" s="10"/>
      <c r="AV126" s="10"/>
      <c r="AW126" s="7"/>
      <c r="AX126" s="7"/>
      <c r="AY126" s="7"/>
      <c r="AZ126" s="7"/>
      <c r="BA126" s="7"/>
      <c r="BB126" s="7"/>
      <c r="BC126" s="7"/>
      <c r="BD126" s="7"/>
    </row>
    <row r="127" spans="1:56" x14ac:dyDescent="0.4">
      <c r="A127" s="8"/>
      <c r="B127" s="8"/>
      <c r="C127" s="11"/>
      <c r="D127" s="11"/>
      <c r="E127" s="11"/>
      <c r="F127" s="11"/>
      <c r="G127" s="11"/>
      <c r="H127" s="9"/>
      <c r="I127" s="9"/>
      <c r="J127" s="8"/>
      <c r="K127" s="8"/>
      <c r="L127" s="8"/>
      <c r="M127" s="8"/>
      <c r="N127" s="8"/>
      <c r="O127" s="8"/>
    </row>
    <row r="128" spans="1:56" x14ac:dyDescent="0.4">
      <c r="A128" s="8"/>
      <c r="B128" s="8"/>
      <c r="C128" s="11"/>
      <c r="D128" s="11"/>
      <c r="E128" s="11"/>
      <c r="F128" s="11"/>
      <c r="G128" s="11"/>
      <c r="H128" s="9"/>
      <c r="I128" s="9"/>
      <c r="J128" s="8"/>
      <c r="K128" s="8"/>
      <c r="L128" s="8"/>
      <c r="M128" s="8"/>
      <c r="N128" s="8"/>
      <c r="O128" s="8"/>
    </row>
    <row r="129" spans="3:7" x14ac:dyDescent="0.4">
      <c r="C129" s="2"/>
      <c r="D129" s="2"/>
      <c r="E129" s="2"/>
      <c r="F129" s="2"/>
      <c r="G129" s="2"/>
    </row>
    <row r="130" spans="3:7" x14ac:dyDescent="0.4">
      <c r="C130" s="2"/>
      <c r="D130" s="2"/>
      <c r="E130" s="2"/>
      <c r="F130" s="2"/>
      <c r="G130" s="2"/>
    </row>
    <row r="131" spans="3:7" x14ac:dyDescent="0.4">
      <c r="C131" s="2"/>
      <c r="D131" s="2"/>
      <c r="E131" s="2"/>
      <c r="F131" s="2"/>
      <c r="G131" s="2"/>
    </row>
    <row r="132" spans="3:7" x14ac:dyDescent="0.4">
      <c r="C132" s="2"/>
      <c r="D132" s="2"/>
      <c r="E132" s="2"/>
      <c r="F132" s="2"/>
      <c r="G132" s="2"/>
    </row>
  </sheetData>
  <sheetProtection insertRows="0" deleteRows="0"/>
  <mergeCells count="271">
    <mergeCell ref="AY69:AZ69"/>
    <mergeCell ref="AY70:AZ70"/>
    <mergeCell ref="AY68:AZ68"/>
    <mergeCell ref="O14:S18"/>
    <mergeCell ref="B70:S70"/>
    <mergeCell ref="B64:S64"/>
    <mergeCell ref="B65:S65"/>
    <mergeCell ref="B66:S66"/>
    <mergeCell ref="B67:S67"/>
    <mergeCell ref="B68:S68"/>
    <mergeCell ref="B69:S69"/>
    <mergeCell ref="C19:E19"/>
    <mergeCell ref="G19:G21"/>
    <mergeCell ref="H19:K19"/>
    <mergeCell ref="L19:N21"/>
    <mergeCell ref="AY19:AZ19"/>
    <mergeCell ref="B14:B18"/>
    <mergeCell ref="C62:E62"/>
    <mergeCell ref="H62:K62"/>
    <mergeCell ref="AY62:AZ62"/>
    <mergeCell ref="C59:E59"/>
    <mergeCell ref="H59:K59"/>
    <mergeCell ref="AY59:AZ59"/>
    <mergeCell ref="C56:E56"/>
    <mergeCell ref="BA62:BB62"/>
    <mergeCell ref="C63:E63"/>
    <mergeCell ref="H63:K63"/>
    <mergeCell ref="AY63:AZ63"/>
    <mergeCell ref="BA63:BB63"/>
    <mergeCell ref="C61:E61"/>
    <mergeCell ref="G61:G63"/>
    <mergeCell ref="H61:K61"/>
    <mergeCell ref="L61:N63"/>
    <mergeCell ref="AY61:AZ61"/>
    <mergeCell ref="BA61:BB61"/>
    <mergeCell ref="BA59:BB59"/>
    <mergeCell ref="C60:E60"/>
    <mergeCell ref="H60:K60"/>
    <mergeCell ref="AY60:AZ60"/>
    <mergeCell ref="BA60:BB60"/>
    <mergeCell ref="C58:E58"/>
    <mergeCell ref="G58:G60"/>
    <mergeCell ref="H58:K58"/>
    <mergeCell ref="L58:N60"/>
    <mergeCell ref="AY58:AZ58"/>
    <mergeCell ref="BA58:BB58"/>
    <mergeCell ref="H56:K56"/>
    <mergeCell ref="AY56:AZ56"/>
    <mergeCell ref="BA56:BB56"/>
    <mergeCell ref="C57:E57"/>
    <mergeCell ref="H57:K57"/>
    <mergeCell ref="AY57:AZ57"/>
    <mergeCell ref="BA57:BB57"/>
    <mergeCell ref="C55:E55"/>
    <mergeCell ref="G55:G57"/>
    <mergeCell ref="H55:K55"/>
    <mergeCell ref="L55:N57"/>
    <mergeCell ref="AY55:AZ55"/>
    <mergeCell ref="BA55:BB55"/>
    <mergeCell ref="C53:E53"/>
    <mergeCell ref="H53:K53"/>
    <mergeCell ref="AY53:AZ53"/>
    <mergeCell ref="BA53:BB53"/>
    <mergeCell ref="C54:E54"/>
    <mergeCell ref="H54:K54"/>
    <mergeCell ref="AY54:AZ54"/>
    <mergeCell ref="BA54:BB54"/>
    <mergeCell ref="C52:E52"/>
    <mergeCell ref="G52:G54"/>
    <mergeCell ref="H52:K52"/>
    <mergeCell ref="L52:N54"/>
    <mergeCell ref="AY52:AZ52"/>
    <mergeCell ref="BA52:BB52"/>
    <mergeCell ref="C50:E50"/>
    <mergeCell ref="H50:K50"/>
    <mergeCell ref="AY50:AZ50"/>
    <mergeCell ref="BA50:BB50"/>
    <mergeCell ref="C51:E51"/>
    <mergeCell ref="H51:K51"/>
    <mergeCell ref="AY51:AZ51"/>
    <mergeCell ref="BA51:BB51"/>
    <mergeCell ref="C49:E49"/>
    <mergeCell ref="G49:G51"/>
    <mergeCell ref="H49:K49"/>
    <mergeCell ref="L49:N51"/>
    <mergeCell ref="AY49:AZ49"/>
    <mergeCell ref="BA49:BB49"/>
    <mergeCell ref="C47:E47"/>
    <mergeCell ref="H47:K47"/>
    <mergeCell ref="AY47:AZ47"/>
    <mergeCell ref="BA47:BB47"/>
    <mergeCell ref="C48:E48"/>
    <mergeCell ref="H48:K48"/>
    <mergeCell ref="AY48:AZ48"/>
    <mergeCell ref="BA48:BB48"/>
    <mergeCell ref="C46:E46"/>
    <mergeCell ref="G46:G48"/>
    <mergeCell ref="H46:K46"/>
    <mergeCell ref="L46:N48"/>
    <mergeCell ref="AY46:AZ46"/>
    <mergeCell ref="BA46:BB46"/>
    <mergeCell ref="C44:E44"/>
    <mergeCell ref="H44:K44"/>
    <mergeCell ref="AY44:AZ44"/>
    <mergeCell ref="BA44:BB44"/>
    <mergeCell ref="C45:E45"/>
    <mergeCell ref="H45:K45"/>
    <mergeCell ref="AY45:AZ45"/>
    <mergeCell ref="BA45:BB45"/>
    <mergeCell ref="C43:E43"/>
    <mergeCell ref="G43:G45"/>
    <mergeCell ref="H43:K43"/>
    <mergeCell ref="L43:N45"/>
    <mergeCell ref="AY43:AZ43"/>
    <mergeCell ref="BA43:BB43"/>
    <mergeCell ref="C41:E41"/>
    <mergeCell ref="H41:K41"/>
    <mergeCell ref="AY41:AZ41"/>
    <mergeCell ref="BA41:BB41"/>
    <mergeCell ref="C42:E42"/>
    <mergeCell ref="H42:K42"/>
    <mergeCell ref="AY42:AZ42"/>
    <mergeCell ref="BA42:BB42"/>
    <mergeCell ref="C40:E40"/>
    <mergeCell ref="G40:G42"/>
    <mergeCell ref="H40:K40"/>
    <mergeCell ref="L40:N42"/>
    <mergeCell ref="AY40:AZ40"/>
    <mergeCell ref="BA40:BB40"/>
    <mergeCell ref="C38:E38"/>
    <mergeCell ref="H38:K38"/>
    <mergeCell ref="AY38:AZ38"/>
    <mergeCell ref="BA38:BB38"/>
    <mergeCell ref="C39:E39"/>
    <mergeCell ref="H39:K39"/>
    <mergeCell ref="AY39:AZ39"/>
    <mergeCell ref="BA39:BB39"/>
    <mergeCell ref="C37:E37"/>
    <mergeCell ref="G37:G39"/>
    <mergeCell ref="H37:K37"/>
    <mergeCell ref="L37:N39"/>
    <mergeCell ref="AY37:AZ37"/>
    <mergeCell ref="BA37:BB37"/>
    <mergeCell ref="C35:E35"/>
    <mergeCell ref="H35:K35"/>
    <mergeCell ref="AY35:AZ35"/>
    <mergeCell ref="BA35:BB35"/>
    <mergeCell ref="C36:E36"/>
    <mergeCell ref="H36:K36"/>
    <mergeCell ref="AY36:AZ36"/>
    <mergeCell ref="BA36:BB36"/>
    <mergeCell ref="C34:E34"/>
    <mergeCell ref="G34:G36"/>
    <mergeCell ref="H34:K34"/>
    <mergeCell ref="L34:N36"/>
    <mergeCell ref="AY34:AZ34"/>
    <mergeCell ref="BA34:BB34"/>
    <mergeCell ref="C32:E32"/>
    <mergeCell ref="H32:K32"/>
    <mergeCell ref="AY32:AZ32"/>
    <mergeCell ref="BA32:BB32"/>
    <mergeCell ref="C33:E33"/>
    <mergeCell ref="H33:K33"/>
    <mergeCell ref="AY33:AZ33"/>
    <mergeCell ref="BA33:BB33"/>
    <mergeCell ref="C31:E31"/>
    <mergeCell ref="G31:G33"/>
    <mergeCell ref="H31:K31"/>
    <mergeCell ref="L31:N33"/>
    <mergeCell ref="AY31:AZ31"/>
    <mergeCell ref="BA31:BB31"/>
    <mergeCell ref="C29:E29"/>
    <mergeCell ref="H29:K29"/>
    <mergeCell ref="AY29:AZ29"/>
    <mergeCell ref="BA29:BB29"/>
    <mergeCell ref="C30:E30"/>
    <mergeCell ref="H30:K30"/>
    <mergeCell ref="AY30:AZ30"/>
    <mergeCell ref="BA30:BB30"/>
    <mergeCell ref="C28:E28"/>
    <mergeCell ref="G28:G30"/>
    <mergeCell ref="H28:K28"/>
    <mergeCell ref="L28:N30"/>
    <mergeCell ref="AY28:AZ28"/>
    <mergeCell ref="BA28:BB28"/>
    <mergeCell ref="C26:E26"/>
    <mergeCell ref="H26:K26"/>
    <mergeCell ref="AY26:AZ26"/>
    <mergeCell ref="BA26:BB26"/>
    <mergeCell ref="C27:E27"/>
    <mergeCell ref="H27:K27"/>
    <mergeCell ref="AY27:AZ27"/>
    <mergeCell ref="BA27:BB27"/>
    <mergeCell ref="C25:E25"/>
    <mergeCell ref="G25:G27"/>
    <mergeCell ref="H25:K25"/>
    <mergeCell ref="L25:N27"/>
    <mergeCell ref="AY25:AZ25"/>
    <mergeCell ref="BA25:BB25"/>
    <mergeCell ref="C23:E23"/>
    <mergeCell ref="H23:K23"/>
    <mergeCell ref="AY23:AZ23"/>
    <mergeCell ref="BA23:BB23"/>
    <mergeCell ref="C24:E24"/>
    <mergeCell ref="H24:K24"/>
    <mergeCell ref="AY24:AZ24"/>
    <mergeCell ref="BA24:BB24"/>
    <mergeCell ref="C22:E22"/>
    <mergeCell ref="G22:G24"/>
    <mergeCell ref="H22:K22"/>
    <mergeCell ref="L22:N24"/>
    <mergeCell ref="AY22:AZ22"/>
    <mergeCell ref="BA22:BB22"/>
    <mergeCell ref="C20:E20"/>
    <mergeCell ref="H20:K20"/>
    <mergeCell ref="AY20:AZ20"/>
    <mergeCell ref="BA20:BB20"/>
    <mergeCell ref="C21:E21"/>
    <mergeCell ref="H21:K21"/>
    <mergeCell ref="BC14:BG18"/>
    <mergeCell ref="T15:Z15"/>
    <mergeCell ref="AA15:AG15"/>
    <mergeCell ref="AH15:AN15"/>
    <mergeCell ref="AO15:AU15"/>
    <mergeCell ref="AV15:AX15"/>
    <mergeCell ref="AY21:AZ21"/>
    <mergeCell ref="BC19:BG21"/>
    <mergeCell ref="C14:E18"/>
    <mergeCell ref="G14:G18"/>
    <mergeCell ref="H14:K18"/>
    <mergeCell ref="L14:N18"/>
    <mergeCell ref="AY14:AZ18"/>
    <mergeCell ref="BA14:BB18"/>
    <mergeCell ref="BA21:BB21"/>
    <mergeCell ref="BB7:BC7"/>
    <mergeCell ref="J12:L12"/>
    <mergeCell ref="N12:P12"/>
    <mergeCell ref="AT12:AU12"/>
    <mergeCell ref="AQ1:BF1"/>
    <mergeCell ref="Z2:AA2"/>
    <mergeCell ref="AC2:AD2"/>
    <mergeCell ref="AG2:AH2"/>
    <mergeCell ref="AQ2:BF2"/>
    <mergeCell ref="BB3:BE3"/>
    <mergeCell ref="T9:U9"/>
    <mergeCell ref="AT10:AU10"/>
    <mergeCell ref="BC10:BD10"/>
    <mergeCell ref="BA64:BG70"/>
    <mergeCell ref="AY64:AZ67"/>
    <mergeCell ref="BC12:BD12"/>
    <mergeCell ref="J11:L11"/>
    <mergeCell ref="N11:P11"/>
    <mergeCell ref="AT11:AU11"/>
    <mergeCell ref="AT5:AU5"/>
    <mergeCell ref="AX5:AY5"/>
    <mergeCell ref="BB5:BC5"/>
    <mergeCell ref="BA19:BB19"/>
    <mergeCell ref="BC22:BG24"/>
    <mergeCell ref="BC25:BG27"/>
    <mergeCell ref="BC28:BG30"/>
    <mergeCell ref="BC31:BG33"/>
    <mergeCell ref="BC34:BG36"/>
    <mergeCell ref="BC37:BG39"/>
    <mergeCell ref="BC40:BG42"/>
    <mergeCell ref="BC43:BG45"/>
    <mergeCell ref="BC46:BG48"/>
    <mergeCell ref="BC49:BG51"/>
    <mergeCell ref="BC52:BG54"/>
    <mergeCell ref="BC55:BG57"/>
    <mergeCell ref="BC58:BG60"/>
    <mergeCell ref="BC61:BG63"/>
  </mergeCells>
  <phoneticPr fontId="2"/>
  <conditionalFormatting sqref="T54:AX54 T21:AX21 T24:AX24 T27:AX27 T30:AX30 T33:AX33 T36:AX36 T39:AX39 T42:AX42 T45:AX45 T48:AX48 T51:AX51">
    <cfRule type="expression" dxfId="7" priority="5">
      <formula>OR(T$64=$B20,T$65=$B20)</formula>
    </cfRule>
  </conditionalFormatting>
  <conditionalFormatting sqref="T57:AX57">
    <cfRule type="expression" dxfId="6" priority="4">
      <formula>OR(T$64=$B56,T$65=$B56)</formula>
    </cfRule>
  </conditionalFormatting>
  <conditionalFormatting sqref="T60:AX60">
    <cfRule type="expression" dxfId="5" priority="3">
      <formula>OR(T$64=$B59,T$65=$B59)</formula>
    </cfRule>
  </conditionalFormatting>
  <conditionalFormatting sqref="T63:AX63">
    <cfRule type="expression" dxfId="4" priority="2">
      <formula>OR(T$64=$B62,T$65=$B62)</formula>
    </cfRule>
  </conditionalFormatting>
  <dataValidations count="6">
    <dataValidation type="list" allowBlank="1" showInputMessage="1" showErrorMessage="1" sqref="BB3:BE3">
      <formula1>"計画,実績"</formula1>
    </dataValidation>
    <dataValidation type="decimal" allowBlank="1" showInputMessage="1" showErrorMessage="1" error="入力可能範囲　32～40" sqref="AX5:AY5">
      <formula1>32</formula1>
      <formula2>40</formula2>
    </dataValidation>
    <dataValidation type="list" allowBlank="1" showInputMessage="1" showErrorMessage="1" sqref="AC3">
      <formula1>#REF!</formula1>
    </dataValidation>
    <dataValidation type="list" allowBlank="1" showInputMessage="1" showErrorMessage="1" sqref="C20 C62 C23 C26 C29 C32 C35 C38 C41 C44 C47 C59 C50 C56 C53">
      <formula1>職種</formula1>
    </dataValidation>
    <dataValidation type="list" allowBlank="1" showInputMessage="1" showErrorMessage="1" sqref="G22 G25 G28 G31 G34 G37 G40 G43 G46 G19 G61 G58 G49 G55 G52">
      <formula1>"A, B, C, D"</formula1>
    </dataValidation>
    <dataValidation type="list" errorStyle="warning" allowBlank="1" showInputMessage="1" showErrorMessage="1" error="リストにない場合のみ、入力してください。" sqref="H20:K20 H23:K23 H26:K26 H29:K29 H32:K32 H35:K35 H38:K38 H41:K41 H44:K44 H47:K47 H50:K50 H53:K53 H56:K56 H59:K59 H62:K62">
      <formula1>INDIRECT(C20)</formula1>
    </dataValidation>
  </dataValidations>
  <printOptions horizontalCentered="1"/>
  <pageMargins left="0.15748031496062992" right="0.15748031496062992" top="0.39370078740157483" bottom="0.15748031496062992" header="0.15748031496062992" footer="0.15748031496062992"/>
  <pageSetup paperSize="9" scale="40" fitToHeight="0" orientation="landscape" r:id="rId1"/>
  <rowBreaks count="1" manualBreakCount="1">
    <brk id="72"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9217" r:id="rId4" name="Button 1">
              <controlPr defaultSize="0" print="0" autoFill="0" autoPict="0" macro="[0]!行の削除">
                <anchor moveWithCells="1" sizeWithCells="1">
                  <from>
                    <xdr:col>23</xdr:col>
                    <xdr:colOff>95250</xdr:colOff>
                    <xdr:row>8</xdr:row>
                    <xdr:rowOff>76200</xdr:rowOff>
                  </from>
                  <to>
                    <xdr:col>26</xdr:col>
                    <xdr:colOff>390525</xdr:colOff>
                    <xdr:row>11</xdr:row>
                    <xdr:rowOff>238125</xdr:rowOff>
                  </to>
                </anchor>
              </controlPr>
            </control>
          </mc:Choice>
        </mc:AlternateContent>
        <mc:AlternateContent xmlns:mc="http://schemas.openxmlformats.org/markup-compatibility/2006">
          <mc:Choice Requires="x14">
            <control shapeId="9218" r:id="rId5" name="Button 2">
              <controlPr defaultSize="0" print="0" autoFill="0" autoPict="0" macro="[0]!行の追加">
                <anchor moveWithCells="1" sizeWithCells="1">
                  <from>
                    <xdr:col>19</xdr:col>
                    <xdr:colOff>28575</xdr:colOff>
                    <xdr:row>8</xdr:row>
                    <xdr:rowOff>95250</xdr:rowOff>
                  </from>
                  <to>
                    <xdr:col>22</xdr:col>
                    <xdr:colOff>314325</xdr:colOff>
                    <xdr:row>11</xdr:row>
                    <xdr:rowOff>238125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14:formula1>
            <xm:f>プルダウン・リスト!$C$4:$C$10</xm:f>
          </x14:formula1>
          <xm:sqref>AQ1:BF1</xm:sqref>
        </x14:dataValidation>
        <x14:dataValidation type="list" allowBlank="1" showInputMessage="1" showErrorMessage="1">
          <x14:formula1>
            <xm:f>'【記載例】シフト記号表（勤務時間帯）'!$C$5:$C$46</xm:f>
          </x14:formula1>
          <xm:sqref>T19:AX19 T43:AX43 T22:AX22 T37:AX37 T49:AX49 T55:AX55 T28:AX28 T31:AX31 T52:AX52 T40:AX40 T25:AX25 T46:AX46 T58:AX58 T34:AX34 T61:AX61</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B1:AM219"/>
  <sheetViews>
    <sheetView workbookViewId="0">
      <selection activeCell="G2" sqref="G2"/>
    </sheetView>
  </sheetViews>
  <sheetFormatPr defaultRowHeight="18.75" x14ac:dyDescent="0.4"/>
  <cols>
    <col min="1" max="1" width="1.625" style="16" customWidth="1"/>
    <col min="2" max="2" width="15.125" style="15" bestFit="1" customWidth="1"/>
    <col min="3" max="3" width="10.625" style="15" customWidth="1"/>
    <col min="4" max="4" width="3.375" style="15" bestFit="1" customWidth="1"/>
    <col min="5" max="5" width="15.625" style="16" customWidth="1"/>
    <col min="6" max="6" width="3.375" style="16" bestFit="1" customWidth="1"/>
    <col min="7" max="7" width="15.625" style="16" customWidth="1"/>
    <col min="8" max="8" width="3.375" style="16" bestFit="1" customWidth="1"/>
    <col min="9" max="9" width="15.625" style="15" customWidth="1"/>
    <col min="10" max="10" width="3.375" style="16" bestFit="1" customWidth="1"/>
    <col min="11" max="11" width="15.625" style="16" customWidth="1"/>
    <col min="12" max="12" width="5" style="16" customWidth="1"/>
    <col min="13" max="13" width="15.625" style="16" customWidth="1"/>
    <col min="14" max="14" width="3.375" style="16" customWidth="1"/>
    <col min="15" max="15" width="15.625" style="16" customWidth="1"/>
    <col min="16" max="16" width="3.375" style="16" customWidth="1"/>
    <col min="17" max="17" width="15.625" style="16" customWidth="1"/>
    <col min="18" max="18" width="3.375" style="16" customWidth="1"/>
    <col min="19" max="19" width="15.625" style="16" customWidth="1"/>
    <col min="20" max="20" width="3.375" style="16" customWidth="1"/>
    <col min="21" max="21" width="15.625" style="16" customWidth="1"/>
    <col min="22" max="22" width="3.375" style="16" customWidth="1"/>
    <col min="23" max="23" width="15.625" style="16" customWidth="1"/>
    <col min="24" max="24" width="3.375" style="16" customWidth="1"/>
    <col min="25" max="25" width="15.625" style="16" customWidth="1"/>
    <col min="26" max="16384" width="9" style="16"/>
  </cols>
  <sheetData>
    <row r="1" spans="2:39" x14ac:dyDescent="0.4">
      <c r="B1" s="169" t="s">
        <v>34</v>
      </c>
      <c r="C1" s="170"/>
      <c r="D1" s="170"/>
      <c r="E1" s="171"/>
      <c r="F1" s="171"/>
      <c r="G1" s="171"/>
      <c r="H1" s="171"/>
      <c r="I1" s="170"/>
      <c r="J1" s="171"/>
      <c r="K1" s="171"/>
      <c r="L1" s="171"/>
      <c r="M1" s="171"/>
      <c r="N1" s="171"/>
      <c r="O1" s="171"/>
      <c r="P1" s="171"/>
      <c r="Q1" s="171"/>
      <c r="R1" s="171"/>
      <c r="S1" s="171"/>
      <c r="T1" s="171"/>
      <c r="U1" s="171"/>
      <c r="V1" s="171"/>
      <c r="W1" s="171"/>
      <c r="X1" s="171"/>
      <c r="Y1" s="171"/>
      <c r="Z1" s="171"/>
      <c r="AA1" s="171"/>
      <c r="AB1" s="171"/>
      <c r="AC1" s="171"/>
      <c r="AD1" s="171"/>
      <c r="AE1" s="171"/>
      <c r="AF1" s="171"/>
      <c r="AG1" s="171"/>
      <c r="AH1" s="171"/>
      <c r="AI1" s="171"/>
      <c r="AJ1" s="171"/>
      <c r="AK1" s="171"/>
      <c r="AL1" s="171"/>
      <c r="AM1" s="171"/>
    </row>
    <row r="2" spans="2:39" x14ac:dyDescent="0.4">
      <c r="B2" s="172" t="s">
        <v>35</v>
      </c>
      <c r="C2" s="170"/>
      <c r="D2" s="170"/>
      <c r="E2" s="173" t="s">
        <v>197</v>
      </c>
      <c r="F2" s="174"/>
      <c r="G2" s="174"/>
      <c r="H2" s="174"/>
      <c r="I2" s="175" t="s">
        <v>198</v>
      </c>
      <c r="J2" s="171"/>
      <c r="K2" s="171"/>
      <c r="L2" s="171"/>
      <c r="M2" s="171"/>
      <c r="N2" s="171"/>
      <c r="O2" s="171"/>
      <c r="P2" s="171"/>
      <c r="Q2" s="171"/>
      <c r="R2" s="171"/>
      <c r="S2" s="171"/>
      <c r="T2" s="171"/>
      <c r="U2" s="171"/>
      <c r="V2" s="171"/>
      <c r="W2" s="171"/>
      <c r="X2" s="171"/>
      <c r="Y2" s="171"/>
      <c r="Z2" s="171"/>
      <c r="AA2" s="171"/>
      <c r="AB2" s="171"/>
      <c r="AC2" s="171"/>
      <c r="AD2" s="171"/>
      <c r="AE2" s="171"/>
      <c r="AF2" s="171"/>
      <c r="AG2" s="171"/>
      <c r="AH2" s="171"/>
      <c r="AI2" s="171"/>
      <c r="AJ2" s="171"/>
      <c r="AK2" s="171"/>
      <c r="AL2" s="171"/>
      <c r="AM2" s="171"/>
    </row>
    <row r="3" spans="2:39" x14ac:dyDescent="0.4">
      <c r="B3" s="172"/>
      <c r="C3" s="170"/>
      <c r="D3" s="170"/>
      <c r="E3" s="371" t="s">
        <v>36</v>
      </c>
      <c r="F3" s="371"/>
      <c r="G3" s="371"/>
      <c r="H3" s="371"/>
      <c r="I3" s="371"/>
      <c r="J3" s="371"/>
      <c r="K3" s="371"/>
      <c r="L3" s="171"/>
      <c r="M3" s="371" t="s">
        <v>80</v>
      </c>
      <c r="N3" s="371"/>
      <c r="O3" s="371"/>
      <c r="P3" s="171"/>
      <c r="Q3" s="371" t="s">
        <v>79</v>
      </c>
      <c r="R3" s="371"/>
      <c r="S3" s="371"/>
      <c r="T3" s="371"/>
      <c r="U3" s="371"/>
      <c r="V3" s="371"/>
      <c r="W3" s="371"/>
      <c r="X3" s="171"/>
      <c r="Y3" s="176" t="s">
        <v>90</v>
      </c>
      <c r="Z3" s="171"/>
      <c r="AA3" s="171"/>
      <c r="AB3" s="171"/>
      <c r="AC3" s="171"/>
      <c r="AD3" s="171"/>
      <c r="AE3" s="171"/>
      <c r="AF3" s="171"/>
      <c r="AG3" s="171"/>
      <c r="AH3" s="171"/>
      <c r="AI3" s="171"/>
      <c r="AJ3" s="171"/>
      <c r="AK3" s="171"/>
      <c r="AL3" s="171"/>
      <c r="AM3" s="171"/>
    </row>
    <row r="4" spans="2:39" x14ac:dyDescent="0.4">
      <c r="B4" s="170" t="s">
        <v>37</v>
      </c>
      <c r="C4" s="170" t="s">
        <v>4</v>
      </c>
      <c r="D4" s="170"/>
      <c r="E4" s="170" t="s">
        <v>38</v>
      </c>
      <c r="F4" s="170"/>
      <c r="G4" s="170" t="s">
        <v>39</v>
      </c>
      <c r="H4" s="171"/>
      <c r="I4" s="170" t="s">
        <v>40</v>
      </c>
      <c r="J4" s="171"/>
      <c r="K4" s="170" t="s">
        <v>36</v>
      </c>
      <c r="L4" s="171"/>
      <c r="M4" s="170" t="s">
        <v>41</v>
      </c>
      <c r="N4" s="171"/>
      <c r="O4" s="170" t="s">
        <v>42</v>
      </c>
      <c r="P4" s="171"/>
      <c r="Q4" s="170" t="s">
        <v>41</v>
      </c>
      <c r="R4" s="171"/>
      <c r="S4" s="170" t="s">
        <v>42</v>
      </c>
      <c r="T4" s="171"/>
      <c r="U4" s="170" t="s">
        <v>40</v>
      </c>
      <c r="V4" s="171"/>
      <c r="W4" s="170" t="s">
        <v>36</v>
      </c>
      <c r="X4" s="171"/>
      <c r="Y4" s="177" t="s">
        <v>91</v>
      </c>
      <c r="Z4" s="171"/>
      <c r="AA4" s="171"/>
      <c r="AB4" s="171"/>
      <c r="AC4" s="171"/>
      <c r="AD4" s="171"/>
      <c r="AE4" s="171"/>
      <c r="AF4" s="171"/>
      <c r="AG4" s="171"/>
      <c r="AH4" s="171"/>
      <c r="AI4" s="171"/>
      <c r="AJ4" s="171"/>
      <c r="AK4" s="171"/>
      <c r="AL4" s="171"/>
      <c r="AM4" s="171"/>
    </row>
    <row r="5" spans="2:39" x14ac:dyDescent="0.4">
      <c r="B5" s="178" t="s">
        <v>43</v>
      </c>
      <c r="C5" s="179" t="s">
        <v>44</v>
      </c>
      <c r="D5" s="178" t="s">
        <v>16</v>
      </c>
      <c r="E5" s="180" t="s">
        <v>45</v>
      </c>
      <c r="F5" s="178" t="s">
        <v>17</v>
      </c>
      <c r="G5" s="180" t="s">
        <v>45</v>
      </c>
      <c r="H5" s="181" t="s">
        <v>46</v>
      </c>
      <c r="I5" s="180" t="s">
        <v>45</v>
      </c>
      <c r="J5" s="182" t="s">
        <v>2</v>
      </c>
      <c r="K5" s="183" t="s">
        <v>45</v>
      </c>
      <c r="L5" s="171"/>
      <c r="M5" s="184" t="s">
        <v>45</v>
      </c>
      <c r="N5" s="170" t="s">
        <v>17</v>
      </c>
      <c r="O5" s="184" t="s">
        <v>45</v>
      </c>
      <c r="P5" s="171"/>
      <c r="Q5" s="183" t="s">
        <v>45</v>
      </c>
      <c r="R5" s="170" t="s">
        <v>17</v>
      </c>
      <c r="S5" s="183" t="s">
        <v>45</v>
      </c>
      <c r="T5" s="185" t="s">
        <v>46</v>
      </c>
      <c r="U5" s="180" t="s">
        <v>45</v>
      </c>
      <c r="V5" s="171" t="s">
        <v>2</v>
      </c>
      <c r="W5" s="186" t="s">
        <v>45</v>
      </c>
      <c r="X5" s="171"/>
      <c r="Y5" s="186" t="s">
        <v>45</v>
      </c>
      <c r="Z5" s="171"/>
      <c r="AA5" s="171"/>
      <c r="AB5" s="171"/>
      <c r="AC5" s="171"/>
      <c r="AD5" s="171"/>
      <c r="AE5" s="171"/>
      <c r="AF5" s="171"/>
      <c r="AG5" s="171"/>
      <c r="AH5" s="171"/>
      <c r="AI5" s="171"/>
      <c r="AJ5" s="171"/>
      <c r="AK5" s="171"/>
      <c r="AL5" s="171"/>
      <c r="AM5" s="171"/>
    </row>
    <row r="6" spans="2:39" x14ac:dyDescent="0.4">
      <c r="B6" s="178" t="s">
        <v>47</v>
      </c>
      <c r="C6" s="179" t="s">
        <v>48</v>
      </c>
      <c r="D6" s="178" t="s">
        <v>16</v>
      </c>
      <c r="E6" s="180" t="s">
        <v>45</v>
      </c>
      <c r="F6" s="178" t="s">
        <v>17</v>
      </c>
      <c r="G6" s="180" t="s">
        <v>45</v>
      </c>
      <c r="H6" s="181" t="s">
        <v>46</v>
      </c>
      <c r="I6" s="180" t="s">
        <v>45</v>
      </c>
      <c r="J6" s="182" t="s">
        <v>2</v>
      </c>
      <c r="K6" s="183" t="s">
        <v>45</v>
      </c>
      <c r="L6" s="171"/>
      <c r="M6" s="184" t="s">
        <v>45</v>
      </c>
      <c r="N6" s="170" t="s">
        <v>17</v>
      </c>
      <c r="O6" s="184" t="s">
        <v>45</v>
      </c>
      <c r="P6" s="171"/>
      <c r="Q6" s="183" t="s">
        <v>45</v>
      </c>
      <c r="R6" s="170" t="s">
        <v>17</v>
      </c>
      <c r="S6" s="183" t="s">
        <v>45</v>
      </c>
      <c r="T6" s="185" t="s">
        <v>46</v>
      </c>
      <c r="U6" s="180" t="s">
        <v>45</v>
      </c>
      <c r="V6" s="171" t="s">
        <v>2</v>
      </c>
      <c r="W6" s="186" t="s">
        <v>45</v>
      </c>
      <c r="X6" s="171"/>
      <c r="Y6" s="186" t="s">
        <v>45</v>
      </c>
      <c r="Z6" s="171"/>
      <c r="AA6" s="171"/>
      <c r="AB6" s="171"/>
      <c r="AC6" s="171"/>
      <c r="AD6" s="171"/>
      <c r="AE6" s="171"/>
      <c r="AF6" s="171"/>
      <c r="AG6" s="171"/>
      <c r="AH6" s="171"/>
      <c r="AI6" s="171"/>
      <c r="AJ6" s="171"/>
      <c r="AK6" s="171"/>
      <c r="AL6" s="171"/>
      <c r="AM6" s="171"/>
    </row>
    <row r="7" spans="2:39" x14ac:dyDescent="0.4">
      <c r="B7" s="178" t="s">
        <v>49</v>
      </c>
      <c r="C7" s="179" t="s">
        <v>50</v>
      </c>
      <c r="D7" s="178" t="s">
        <v>16</v>
      </c>
      <c r="E7" s="180" t="s">
        <v>45</v>
      </c>
      <c r="F7" s="178" t="s">
        <v>17</v>
      </c>
      <c r="G7" s="180" t="s">
        <v>45</v>
      </c>
      <c r="H7" s="181" t="s">
        <v>46</v>
      </c>
      <c r="I7" s="180" t="s">
        <v>45</v>
      </c>
      <c r="J7" s="182" t="s">
        <v>2</v>
      </c>
      <c r="K7" s="183" t="s">
        <v>45</v>
      </c>
      <c r="L7" s="171"/>
      <c r="M7" s="184" t="s">
        <v>45</v>
      </c>
      <c r="N7" s="170" t="s">
        <v>17</v>
      </c>
      <c r="O7" s="184" t="s">
        <v>45</v>
      </c>
      <c r="P7" s="171"/>
      <c r="Q7" s="183" t="s">
        <v>45</v>
      </c>
      <c r="R7" s="170" t="s">
        <v>17</v>
      </c>
      <c r="S7" s="183" t="s">
        <v>45</v>
      </c>
      <c r="T7" s="185" t="s">
        <v>46</v>
      </c>
      <c r="U7" s="180" t="s">
        <v>45</v>
      </c>
      <c r="V7" s="171" t="s">
        <v>2</v>
      </c>
      <c r="W7" s="186" t="s">
        <v>45</v>
      </c>
      <c r="X7" s="171"/>
      <c r="Y7" s="186" t="s">
        <v>45</v>
      </c>
      <c r="Z7" s="171"/>
      <c r="AA7" s="171"/>
      <c r="AB7" s="171"/>
      <c r="AC7" s="171"/>
      <c r="AD7" s="171"/>
      <c r="AE7" s="171"/>
      <c r="AF7" s="171"/>
      <c r="AG7" s="171"/>
      <c r="AH7" s="171"/>
      <c r="AI7" s="171"/>
      <c r="AJ7" s="171"/>
      <c r="AK7" s="171"/>
      <c r="AL7" s="171"/>
      <c r="AM7" s="171"/>
    </row>
    <row r="8" spans="2:39" x14ac:dyDescent="0.4">
      <c r="B8" s="178"/>
      <c r="C8" s="179" t="s">
        <v>51</v>
      </c>
      <c r="D8" s="178" t="s">
        <v>16</v>
      </c>
      <c r="E8" s="180">
        <v>0.29166666666666669</v>
      </c>
      <c r="F8" s="178" t="s">
        <v>17</v>
      </c>
      <c r="G8" s="180">
        <v>0.66666666666666663</v>
      </c>
      <c r="H8" s="181" t="s">
        <v>46</v>
      </c>
      <c r="I8" s="180">
        <v>4.1666666666666664E-2</v>
      </c>
      <c r="J8" s="182" t="s">
        <v>2</v>
      </c>
      <c r="K8" s="186">
        <f>IF(OR(E8="",G8=""),"",(G8+IF(E8&gt;G8,1,0)-E8-I8)*24)</f>
        <v>7.9999999999999982</v>
      </c>
      <c r="L8" s="171"/>
      <c r="M8" s="184">
        <f>看多機!$J$11</f>
        <v>0.29166666666666669</v>
      </c>
      <c r="N8" s="170" t="s">
        <v>17</v>
      </c>
      <c r="O8" s="184">
        <f>看多機!$N$11</f>
        <v>0.83333333333333337</v>
      </c>
      <c r="P8" s="171"/>
      <c r="Q8" s="187">
        <f t="shared" ref="Q8:Q21" si="0">IF(E8="","",IF(E8&lt;M8,M8,IF(E8&gt;=O8,"",E8)))</f>
        <v>0.29166666666666669</v>
      </c>
      <c r="R8" s="170" t="s">
        <v>17</v>
      </c>
      <c r="S8" s="187">
        <f t="shared" ref="S8:S21" si="1">IF(G8="","",IF(G8&gt;E8,IF(G8&lt;O8,G8,O8),O8))</f>
        <v>0.66666666666666663</v>
      </c>
      <c r="T8" s="185" t="s">
        <v>46</v>
      </c>
      <c r="U8" s="180">
        <f>I8</f>
        <v>4.1666666666666664E-2</v>
      </c>
      <c r="V8" s="171" t="s">
        <v>2</v>
      </c>
      <c r="W8" s="186">
        <f>IF(Q8="","",IF((S8+IF(Q8&gt;S8,1,0)-Q8-U8)*24=0,"",(S8+IF(Q8&gt;S8,1,0)-Q8-U8)*24))</f>
        <v>7.9999999999999982</v>
      </c>
      <c r="X8" s="171"/>
      <c r="Y8" s="186" t="str">
        <f>IF(W8="",K8,IF(OR(K8-W8=0,K8-W8&lt;0),"-",K8-W8))</f>
        <v>-</v>
      </c>
      <c r="Z8" s="171"/>
      <c r="AA8" s="171"/>
      <c r="AB8" s="171"/>
      <c r="AC8" s="171"/>
      <c r="AD8" s="171"/>
      <c r="AE8" s="171"/>
      <c r="AF8" s="171"/>
      <c r="AG8" s="171"/>
      <c r="AH8" s="171"/>
      <c r="AI8" s="171"/>
      <c r="AJ8" s="171"/>
      <c r="AK8" s="171"/>
      <c r="AL8" s="171"/>
      <c r="AM8" s="171"/>
    </row>
    <row r="9" spans="2:39" x14ac:dyDescent="0.4">
      <c r="B9" s="178"/>
      <c r="C9" s="179" t="s">
        <v>52</v>
      </c>
      <c r="D9" s="178" t="s">
        <v>16</v>
      </c>
      <c r="E9" s="180">
        <v>0.45833333333333331</v>
      </c>
      <c r="F9" s="178" t="s">
        <v>17</v>
      </c>
      <c r="G9" s="180">
        <v>0.83333333333333337</v>
      </c>
      <c r="H9" s="181" t="s">
        <v>46</v>
      </c>
      <c r="I9" s="180">
        <v>4.1666666666666664E-2</v>
      </c>
      <c r="J9" s="182" t="s">
        <v>2</v>
      </c>
      <c r="K9" s="186">
        <f t="shared" ref="K9:K21" si="2">IF(OR(E9="",G9=""),"",(G9+IF(E9&gt;G9,1,0)-E9-I9)*24)</f>
        <v>8</v>
      </c>
      <c r="L9" s="171"/>
      <c r="M9" s="184">
        <f>看多機!$J$11</f>
        <v>0.29166666666666669</v>
      </c>
      <c r="N9" s="170" t="s">
        <v>17</v>
      </c>
      <c r="O9" s="184">
        <f>看多機!$N$11</f>
        <v>0.83333333333333337</v>
      </c>
      <c r="P9" s="171"/>
      <c r="Q9" s="187">
        <f t="shared" si="0"/>
        <v>0.45833333333333331</v>
      </c>
      <c r="R9" s="170" t="s">
        <v>17</v>
      </c>
      <c r="S9" s="187">
        <f t="shared" si="1"/>
        <v>0.83333333333333337</v>
      </c>
      <c r="T9" s="185" t="s">
        <v>46</v>
      </c>
      <c r="U9" s="180">
        <f t="shared" ref="U9:U21" si="3">I9</f>
        <v>4.1666666666666664E-2</v>
      </c>
      <c r="V9" s="171" t="s">
        <v>2</v>
      </c>
      <c r="W9" s="186">
        <f t="shared" ref="W9:W21" si="4">IF(Q9="","",IF((S9+IF(Q9&gt;S9,1,0)-Q9-U9)*24=0,"",(S9+IF(Q9&gt;S9,1,0)-Q9-U9)*24))</f>
        <v>8</v>
      </c>
      <c r="X9" s="171"/>
      <c r="Y9" s="186" t="str">
        <f t="shared" ref="Y9:Y21" si="5">IF(W9="",K9,IF(OR(K9-W9=0,K9-W9&lt;0),"-",K9-W9))</f>
        <v>-</v>
      </c>
      <c r="Z9" s="171"/>
      <c r="AA9" s="171"/>
      <c r="AB9" s="171"/>
      <c r="AC9" s="171"/>
      <c r="AD9" s="171"/>
      <c r="AE9" s="171"/>
      <c r="AF9" s="171"/>
      <c r="AG9" s="171"/>
      <c r="AH9" s="171"/>
      <c r="AI9" s="171"/>
      <c r="AJ9" s="171"/>
      <c r="AK9" s="171"/>
      <c r="AL9" s="171"/>
      <c r="AM9" s="171"/>
    </row>
    <row r="10" spans="2:39" x14ac:dyDescent="0.4">
      <c r="B10" s="178"/>
      <c r="C10" s="179" t="s">
        <v>53</v>
      </c>
      <c r="D10" s="178" t="s">
        <v>16</v>
      </c>
      <c r="E10" s="180">
        <v>0.375</v>
      </c>
      <c r="F10" s="178" t="s">
        <v>17</v>
      </c>
      <c r="G10" s="180">
        <v>0.75</v>
      </c>
      <c r="H10" s="181" t="s">
        <v>46</v>
      </c>
      <c r="I10" s="180">
        <v>4.1666666666666699E-2</v>
      </c>
      <c r="J10" s="182" t="s">
        <v>2</v>
      </c>
      <c r="K10" s="186">
        <f t="shared" si="2"/>
        <v>8</v>
      </c>
      <c r="L10" s="171"/>
      <c r="M10" s="184">
        <f>看多機!$J$11</f>
        <v>0.29166666666666669</v>
      </c>
      <c r="N10" s="170" t="s">
        <v>17</v>
      </c>
      <c r="O10" s="184">
        <f>看多機!$N$11</f>
        <v>0.83333333333333337</v>
      </c>
      <c r="P10" s="171"/>
      <c r="Q10" s="187">
        <f t="shared" si="0"/>
        <v>0.375</v>
      </c>
      <c r="R10" s="170" t="s">
        <v>17</v>
      </c>
      <c r="S10" s="187">
        <f t="shared" si="1"/>
        <v>0.75</v>
      </c>
      <c r="T10" s="185" t="s">
        <v>46</v>
      </c>
      <c r="U10" s="180">
        <f t="shared" si="3"/>
        <v>4.1666666666666699E-2</v>
      </c>
      <c r="V10" s="171" t="s">
        <v>2</v>
      </c>
      <c r="W10" s="186">
        <f t="shared" si="4"/>
        <v>8</v>
      </c>
      <c r="X10" s="171"/>
      <c r="Y10" s="186" t="str">
        <f t="shared" si="5"/>
        <v>-</v>
      </c>
      <c r="Z10" s="171"/>
      <c r="AA10" s="171"/>
      <c r="AB10" s="171"/>
      <c r="AC10" s="171"/>
      <c r="AD10" s="171"/>
      <c r="AE10" s="171"/>
      <c r="AF10" s="171"/>
      <c r="AG10" s="171"/>
      <c r="AH10" s="171"/>
      <c r="AI10" s="171"/>
      <c r="AJ10" s="171"/>
      <c r="AK10" s="171"/>
      <c r="AL10" s="171"/>
      <c r="AM10" s="171"/>
    </row>
    <row r="11" spans="2:39" x14ac:dyDescent="0.4">
      <c r="B11" s="178"/>
      <c r="C11" s="179" t="s">
        <v>54</v>
      </c>
      <c r="D11" s="178" t="s">
        <v>16</v>
      </c>
      <c r="E11" s="180">
        <v>0.35416666666666669</v>
      </c>
      <c r="F11" s="178" t="s">
        <v>17</v>
      </c>
      <c r="G11" s="180">
        <v>0.72916666666666663</v>
      </c>
      <c r="H11" s="181" t="s">
        <v>46</v>
      </c>
      <c r="I11" s="180">
        <v>4.1666666666666664E-2</v>
      </c>
      <c r="J11" s="182" t="s">
        <v>2</v>
      </c>
      <c r="K11" s="186">
        <f t="shared" si="2"/>
        <v>7.9999999999999982</v>
      </c>
      <c r="L11" s="171"/>
      <c r="M11" s="184">
        <f>看多機!$J$11</f>
        <v>0.29166666666666669</v>
      </c>
      <c r="N11" s="170" t="s">
        <v>17</v>
      </c>
      <c r="O11" s="184">
        <f>看多機!$N$11</f>
        <v>0.83333333333333337</v>
      </c>
      <c r="P11" s="171"/>
      <c r="Q11" s="187">
        <f t="shared" si="0"/>
        <v>0.35416666666666669</v>
      </c>
      <c r="R11" s="170" t="s">
        <v>17</v>
      </c>
      <c r="S11" s="187">
        <f t="shared" si="1"/>
        <v>0.72916666666666663</v>
      </c>
      <c r="T11" s="185" t="s">
        <v>46</v>
      </c>
      <c r="U11" s="180">
        <f t="shared" si="3"/>
        <v>4.1666666666666664E-2</v>
      </c>
      <c r="V11" s="171" t="s">
        <v>2</v>
      </c>
      <c r="W11" s="186">
        <f t="shared" si="4"/>
        <v>7.9999999999999982</v>
      </c>
      <c r="X11" s="171"/>
      <c r="Y11" s="186" t="str">
        <f t="shared" si="5"/>
        <v>-</v>
      </c>
      <c r="Z11" s="171"/>
      <c r="AA11" s="171"/>
      <c r="AB11" s="171"/>
      <c r="AC11" s="171"/>
      <c r="AD11" s="171"/>
      <c r="AE11" s="171"/>
      <c r="AF11" s="171"/>
      <c r="AG11" s="171"/>
      <c r="AH11" s="171"/>
      <c r="AI11" s="171"/>
      <c r="AJ11" s="171"/>
      <c r="AK11" s="171"/>
      <c r="AL11" s="171"/>
      <c r="AM11" s="171"/>
    </row>
    <row r="12" spans="2:39" x14ac:dyDescent="0.4">
      <c r="B12" s="178"/>
      <c r="C12" s="179" t="s">
        <v>55</v>
      </c>
      <c r="D12" s="178" t="s">
        <v>16</v>
      </c>
      <c r="E12" s="180">
        <v>0.375</v>
      </c>
      <c r="F12" s="178" t="s">
        <v>17</v>
      </c>
      <c r="G12" s="180">
        <v>0.60416666666666663</v>
      </c>
      <c r="H12" s="181" t="s">
        <v>46</v>
      </c>
      <c r="I12" s="180">
        <v>0</v>
      </c>
      <c r="J12" s="182" t="s">
        <v>2</v>
      </c>
      <c r="K12" s="186">
        <f t="shared" si="2"/>
        <v>5.4999999999999991</v>
      </c>
      <c r="L12" s="171"/>
      <c r="M12" s="184">
        <f>看多機!$J$11</f>
        <v>0.29166666666666669</v>
      </c>
      <c r="N12" s="170" t="s">
        <v>17</v>
      </c>
      <c r="O12" s="184">
        <f>看多機!$N$11</f>
        <v>0.83333333333333337</v>
      </c>
      <c r="P12" s="171"/>
      <c r="Q12" s="187">
        <f t="shared" si="0"/>
        <v>0.375</v>
      </c>
      <c r="R12" s="170" t="s">
        <v>17</v>
      </c>
      <c r="S12" s="187">
        <f t="shared" si="1"/>
        <v>0.60416666666666663</v>
      </c>
      <c r="T12" s="185" t="s">
        <v>46</v>
      </c>
      <c r="U12" s="180">
        <f t="shared" si="3"/>
        <v>0</v>
      </c>
      <c r="V12" s="171" t="s">
        <v>2</v>
      </c>
      <c r="W12" s="186">
        <f t="shared" si="4"/>
        <v>5.4999999999999991</v>
      </c>
      <c r="X12" s="171"/>
      <c r="Y12" s="186" t="str">
        <f t="shared" si="5"/>
        <v>-</v>
      </c>
      <c r="Z12" s="171"/>
      <c r="AA12" s="171"/>
      <c r="AB12" s="171"/>
      <c r="AC12" s="171"/>
      <c r="AD12" s="171"/>
      <c r="AE12" s="171"/>
      <c r="AF12" s="171"/>
      <c r="AG12" s="171"/>
      <c r="AH12" s="171"/>
      <c r="AI12" s="171"/>
      <c r="AJ12" s="171"/>
      <c r="AK12" s="171"/>
      <c r="AL12" s="171"/>
      <c r="AM12" s="171"/>
    </row>
    <row r="13" spans="2:39" x14ac:dyDescent="0.4">
      <c r="B13" s="178"/>
      <c r="C13" s="179" t="s">
        <v>56</v>
      </c>
      <c r="D13" s="178" t="s">
        <v>16</v>
      </c>
      <c r="E13" s="180">
        <v>0.375</v>
      </c>
      <c r="F13" s="178" t="s">
        <v>17</v>
      </c>
      <c r="G13" s="180">
        <v>0.625</v>
      </c>
      <c r="H13" s="181" t="s">
        <v>46</v>
      </c>
      <c r="I13" s="180">
        <v>2.0833333333333332E-2</v>
      </c>
      <c r="J13" s="182" t="s">
        <v>2</v>
      </c>
      <c r="K13" s="186">
        <f t="shared" si="2"/>
        <v>5.5</v>
      </c>
      <c r="L13" s="171"/>
      <c r="M13" s="184">
        <f>看多機!$J$11</f>
        <v>0.29166666666666669</v>
      </c>
      <c r="N13" s="170" t="s">
        <v>17</v>
      </c>
      <c r="O13" s="184">
        <f>看多機!$N$11</f>
        <v>0.83333333333333337</v>
      </c>
      <c r="P13" s="171"/>
      <c r="Q13" s="187">
        <f t="shared" si="0"/>
        <v>0.375</v>
      </c>
      <c r="R13" s="170" t="s">
        <v>17</v>
      </c>
      <c r="S13" s="187">
        <f t="shared" si="1"/>
        <v>0.625</v>
      </c>
      <c r="T13" s="185" t="s">
        <v>46</v>
      </c>
      <c r="U13" s="180">
        <f t="shared" si="3"/>
        <v>2.0833333333333332E-2</v>
      </c>
      <c r="V13" s="171" t="s">
        <v>2</v>
      </c>
      <c r="W13" s="186">
        <f t="shared" si="4"/>
        <v>5.5</v>
      </c>
      <c r="X13" s="171"/>
      <c r="Y13" s="186" t="str">
        <f t="shared" si="5"/>
        <v>-</v>
      </c>
      <c r="Z13" s="171"/>
      <c r="AA13" s="171"/>
      <c r="AB13" s="171"/>
      <c r="AC13" s="171"/>
      <c r="AD13" s="171"/>
      <c r="AE13" s="171"/>
      <c r="AF13" s="171"/>
      <c r="AG13" s="171"/>
      <c r="AH13" s="171"/>
      <c r="AI13" s="171"/>
      <c r="AJ13" s="171"/>
      <c r="AK13" s="171"/>
      <c r="AL13" s="171"/>
      <c r="AM13" s="171"/>
    </row>
    <row r="14" spans="2:39" x14ac:dyDescent="0.4">
      <c r="B14" s="178"/>
      <c r="C14" s="179" t="s">
        <v>57</v>
      </c>
      <c r="D14" s="178" t="s">
        <v>16</v>
      </c>
      <c r="E14" s="180">
        <v>0.29166666666666669</v>
      </c>
      <c r="F14" s="178" t="s">
        <v>17</v>
      </c>
      <c r="G14" s="180">
        <v>0.39583333333333331</v>
      </c>
      <c r="H14" s="181" t="s">
        <v>46</v>
      </c>
      <c r="I14" s="180">
        <v>0</v>
      </c>
      <c r="J14" s="182" t="s">
        <v>2</v>
      </c>
      <c r="K14" s="186">
        <f t="shared" si="2"/>
        <v>2.4999999999999991</v>
      </c>
      <c r="L14" s="171"/>
      <c r="M14" s="184">
        <f>看多機!$J$11</f>
        <v>0.29166666666666669</v>
      </c>
      <c r="N14" s="170" t="s">
        <v>17</v>
      </c>
      <c r="O14" s="184">
        <f>看多機!$N$11</f>
        <v>0.83333333333333337</v>
      </c>
      <c r="P14" s="171"/>
      <c r="Q14" s="187">
        <f t="shared" si="0"/>
        <v>0.29166666666666669</v>
      </c>
      <c r="R14" s="170" t="s">
        <v>17</v>
      </c>
      <c r="S14" s="187">
        <f t="shared" si="1"/>
        <v>0.39583333333333331</v>
      </c>
      <c r="T14" s="185" t="s">
        <v>46</v>
      </c>
      <c r="U14" s="180">
        <f t="shared" si="3"/>
        <v>0</v>
      </c>
      <c r="V14" s="171" t="s">
        <v>2</v>
      </c>
      <c r="W14" s="186">
        <f t="shared" si="4"/>
        <v>2.4999999999999991</v>
      </c>
      <c r="X14" s="171"/>
      <c r="Y14" s="186" t="str">
        <f t="shared" si="5"/>
        <v>-</v>
      </c>
      <c r="Z14" s="171"/>
      <c r="AA14" s="171"/>
      <c r="AB14" s="171"/>
      <c r="AC14" s="171"/>
      <c r="AD14" s="171"/>
      <c r="AE14" s="171"/>
      <c r="AF14" s="171"/>
      <c r="AG14" s="171"/>
      <c r="AH14" s="171"/>
      <c r="AI14" s="171"/>
      <c r="AJ14" s="171"/>
      <c r="AK14" s="171"/>
      <c r="AL14" s="171"/>
      <c r="AM14" s="171"/>
    </row>
    <row r="15" spans="2:39" x14ac:dyDescent="0.4">
      <c r="B15" s="178"/>
      <c r="C15" s="179" t="s">
        <v>58</v>
      </c>
      <c r="D15" s="178" t="s">
        <v>16</v>
      </c>
      <c r="E15" s="180">
        <v>0.60416666666666663</v>
      </c>
      <c r="F15" s="178" t="s">
        <v>17</v>
      </c>
      <c r="G15" s="180">
        <v>0.83333333333333337</v>
      </c>
      <c r="H15" s="181" t="s">
        <v>46</v>
      </c>
      <c r="I15" s="180">
        <v>0</v>
      </c>
      <c r="J15" s="182" t="s">
        <v>2</v>
      </c>
      <c r="K15" s="186">
        <f t="shared" si="2"/>
        <v>5.5000000000000018</v>
      </c>
      <c r="L15" s="171"/>
      <c r="M15" s="184">
        <f>看多機!$J$11</f>
        <v>0.29166666666666669</v>
      </c>
      <c r="N15" s="170" t="s">
        <v>17</v>
      </c>
      <c r="O15" s="184">
        <f>看多機!$N$11</f>
        <v>0.83333333333333337</v>
      </c>
      <c r="P15" s="171"/>
      <c r="Q15" s="187">
        <f t="shared" si="0"/>
        <v>0.60416666666666663</v>
      </c>
      <c r="R15" s="170" t="s">
        <v>17</v>
      </c>
      <c r="S15" s="187">
        <f t="shared" si="1"/>
        <v>0.83333333333333337</v>
      </c>
      <c r="T15" s="185" t="s">
        <v>46</v>
      </c>
      <c r="U15" s="180">
        <f t="shared" si="3"/>
        <v>0</v>
      </c>
      <c r="V15" s="171" t="s">
        <v>2</v>
      </c>
      <c r="W15" s="186">
        <f t="shared" si="4"/>
        <v>5.5000000000000018</v>
      </c>
      <c r="X15" s="171"/>
      <c r="Y15" s="186" t="str">
        <f t="shared" si="5"/>
        <v>-</v>
      </c>
      <c r="Z15" s="171"/>
      <c r="AA15" s="171"/>
      <c r="AB15" s="171"/>
      <c r="AC15" s="171"/>
      <c r="AD15" s="171"/>
      <c r="AE15" s="171"/>
      <c r="AF15" s="171"/>
      <c r="AG15" s="171"/>
      <c r="AH15" s="171"/>
      <c r="AI15" s="171"/>
      <c r="AJ15" s="171"/>
      <c r="AK15" s="171"/>
      <c r="AL15" s="171"/>
      <c r="AM15" s="171"/>
    </row>
    <row r="16" spans="2:39" x14ac:dyDescent="0.4">
      <c r="B16" s="178"/>
      <c r="C16" s="179" t="s">
        <v>59</v>
      </c>
      <c r="D16" s="178" t="s">
        <v>16</v>
      </c>
      <c r="E16" s="180">
        <v>0.66666666666666663</v>
      </c>
      <c r="F16" s="178" t="s">
        <v>17</v>
      </c>
      <c r="G16" s="180">
        <v>0.29166666666666669</v>
      </c>
      <c r="H16" s="181" t="s">
        <v>46</v>
      </c>
      <c r="I16" s="180">
        <v>4.1666666666666664E-2</v>
      </c>
      <c r="J16" s="182" t="s">
        <v>2</v>
      </c>
      <c r="K16" s="186">
        <f t="shared" si="2"/>
        <v>14.000000000000004</v>
      </c>
      <c r="L16" s="171"/>
      <c r="M16" s="184">
        <f>看多機!$J$11</f>
        <v>0.29166666666666669</v>
      </c>
      <c r="N16" s="170" t="s">
        <v>17</v>
      </c>
      <c r="O16" s="184">
        <f>看多機!$N$11</f>
        <v>0.83333333333333337</v>
      </c>
      <c r="P16" s="171"/>
      <c r="Q16" s="187">
        <f t="shared" si="0"/>
        <v>0.66666666666666663</v>
      </c>
      <c r="R16" s="170" t="s">
        <v>17</v>
      </c>
      <c r="S16" s="187">
        <f t="shared" si="1"/>
        <v>0.83333333333333337</v>
      </c>
      <c r="T16" s="185" t="s">
        <v>46</v>
      </c>
      <c r="U16" s="180">
        <f t="shared" si="3"/>
        <v>4.1666666666666664E-2</v>
      </c>
      <c r="V16" s="171" t="s">
        <v>2</v>
      </c>
      <c r="W16" s="186">
        <f t="shared" si="4"/>
        <v>3.0000000000000018</v>
      </c>
      <c r="X16" s="171"/>
      <c r="Y16" s="186">
        <f t="shared" si="5"/>
        <v>11.000000000000002</v>
      </c>
      <c r="Z16" s="171"/>
      <c r="AA16" s="171"/>
      <c r="AB16" s="171"/>
      <c r="AC16" s="171"/>
      <c r="AD16" s="171"/>
      <c r="AE16" s="171"/>
      <c r="AF16" s="171"/>
      <c r="AG16" s="171"/>
      <c r="AH16" s="171"/>
      <c r="AI16" s="171"/>
      <c r="AJ16" s="171"/>
      <c r="AK16" s="171"/>
      <c r="AL16" s="171"/>
      <c r="AM16" s="171"/>
    </row>
    <row r="17" spans="2:39" x14ac:dyDescent="0.4">
      <c r="B17" s="178"/>
      <c r="C17" s="179" t="s">
        <v>60</v>
      </c>
      <c r="D17" s="178" t="s">
        <v>16</v>
      </c>
      <c r="E17" s="180">
        <v>0.29166666666666669</v>
      </c>
      <c r="F17" s="178" t="s">
        <v>17</v>
      </c>
      <c r="G17" s="180">
        <v>0.5</v>
      </c>
      <c r="H17" s="181" t="s">
        <v>46</v>
      </c>
      <c r="I17" s="180">
        <v>0</v>
      </c>
      <c r="J17" s="182" t="s">
        <v>2</v>
      </c>
      <c r="K17" s="186">
        <f t="shared" si="2"/>
        <v>5</v>
      </c>
      <c r="L17" s="171"/>
      <c r="M17" s="184">
        <f>看多機!$J$11</f>
        <v>0.29166666666666669</v>
      </c>
      <c r="N17" s="170" t="s">
        <v>17</v>
      </c>
      <c r="O17" s="184">
        <f>看多機!$N$11</f>
        <v>0.83333333333333337</v>
      </c>
      <c r="P17" s="171"/>
      <c r="Q17" s="187">
        <f t="shared" si="0"/>
        <v>0.29166666666666669</v>
      </c>
      <c r="R17" s="170" t="s">
        <v>17</v>
      </c>
      <c r="S17" s="187">
        <f t="shared" si="1"/>
        <v>0.5</v>
      </c>
      <c r="T17" s="185" t="s">
        <v>46</v>
      </c>
      <c r="U17" s="180">
        <f t="shared" si="3"/>
        <v>0</v>
      </c>
      <c r="V17" s="171" t="s">
        <v>2</v>
      </c>
      <c r="W17" s="186">
        <f t="shared" si="4"/>
        <v>5</v>
      </c>
      <c r="X17" s="171"/>
      <c r="Y17" s="186" t="str">
        <f t="shared" si="5"/>
        <v>-</v>
      </c>
      <c r="Z17" s="171"/>
      <c r="AA17" s="171"/>
      <c r="AB17" s="171"/>
      <c r="AC17" s="171"/>
      <c r="AD17" s="171"/>
      <c r="AE17" s="171"/>
      <c r="AF17" s="171"/>
      <c r="AG17" s="171"/>
      <c r="AH17" s="171"/>
      <c r="AI17" s="171"/>
      <c r="AJ17" s="171"/>
      <c r="AK17" s="171"/>
      <c r="AL17" s="171"/>
      <c r="AM17" s="171"/>
    </row>
    <row r="18" spans="2:39" x14ac:dyDescent="0.4">
      <c r="B18" s="178"/>
      <c r="C18" s="179" t="s">
        <v>61</v>
      </c>
      <c r="D18" s="178" t="s">
        <v>16</v>
      </c>
      <c r="E18" s="180"/>
      <c r="F18" s="178" t="s">
        <v>17</v>
      </c>
      <c r="G18" s="180"/>
      <c r="H18" s="181" t="s">
        <v>46</v>
      </c>
      <c r="I18" s="180">
        <v>0</v>
      </c>
      <c r="J18" s="182" t="s">
        <v>2</v>
      </c>
      <c r="K18" s="186" t="str">
        <f t="shared" si="2"/>
        <v/>
      </c>
      <c r="L18" s="171"/>
      <c r="M18" s="184">
        <f>看多機!$J$11</f>
        <v>0.29166666666666669</v>
      </c>
      <c r="N18" s="170" t="s">
        <v>17</v>
      </c>
      <c r="O18" s="184">
        <f>看多機!$N$11</f>
        <v>0.83333333333333337</v>
      </c>
      <c r="P18" s="171"/>
      <c r="Q18" s="187" t="str">
        <f t="shared" si="0"/>
        <v/>
      </c>
      <c r="R18" s="170" t="s">
        <v>17</v>
      </c>
      <c r="S18" s="187" t="str">
        <f t="shared" si="1"/>
        <v/>
      </c>
      <c r="T18" s="185" t="s">
        <v>46</v>
      </c>
      <c r="U18" s="180">
        <f t="shared" si="3"/>
        <v>0</v>
      </c>
      <c r="V18" s="171" t="s">
        <v>2</v>
      </c>
      <c r="W18" s="186" t="str">
        <f t="shared" si="4"/>
        <v/>
      </c>
      <c r="X18" s="171"/>
      <c r="Y18" s="186" t="str">
        <f t="shared" si="5"/>
        <v/>
      </c>
      <c r="Z18" s="171"/>
      <c r="AA18" s="171"/>
      <c r="AB18" s="171"/>
      <c r="AC18" s="171"/>
      <c r="AD18" s="171"/>
      <c r="AE18" s="171"/>
      <c r="AF18" s="171"/>
      <c r="AG18" s="171"/>
      <c r="AH18" s="171"/>
      <c r="AI18" s="171"/>
      <c r="AJ18" s="171"/>
      <c r="AK18" s="171"/>
      <c r="AL18" s="171"/>
      <c r="AM18" s="171"/>
    </row>
    <row r="19" spans="2:39" x14ac:dyDescent="0.4">
      <c r="B19" s="178"/>
      <c r="C19" s="179" t="s">
        <v>62</v>
      </c>
      <c r="D19" s="178" t="s">
        <v>16</v>
      </c>
      <c r="E19" s="180"/>
      <c r="F19" s="178" t="s">
        <v>17</v>
      </c>
      <c r="G19" s="180"/>
      <c r="H19" s="181" t="s">
        <v>46</v>
      </c>
      <c r="I19" s="180">
        <v>0</v>
      </c>
      <c r="J19" s="182" t="s">
        <v>2</v>
      </c>
      <c r="K19" s="186" t="str">
        <f t="shared" si="2"/>
        <v/>
      </c>
      <c r="L19" s="171"/>
      <c r="M19" s="184">
        <f>看多機!$J$11</f>
        <v>0.29166666666666669</v>
      </c>
      <c r="N19" s="170" t="s">
        <v>17</v>
      </c>
      <c r="O19" s="184">
        <f>看多機!$N$11</f>
        <v>0.83333333333333337</v>
      </c>
      <c r="P19" s="171"/>
      <c r="Q19" s="187" t="str">
        <f t="shared" si="0"/>
        <v/>
      </c>
      <c r="R19" s="170" t="s">
        <v>17</v>
      </c>
      <c r="S19" s="187" t="str">
        <f t="shared" si="1"/>
        <v/>
      </c>
      <c r="T19" s="185" t="s">
        <v>46</v>
      </c>
      <c r="U19" s="180">
        <f t="shared" si="3"/>
        <v>0</v>
      </c>
      <c r="V19" s="171" t="s">
        <v>2</v>
      </c>
      <c r="W19" s="186" t="str">
        <f t="shared" si="4"/>
        <v/>
      </c>
      <c r="X19" s="171"/>
      <c r="Y19" s="186" t="str">
        <f t="shared" si="5"/>
        <v/>
      </c>
      <c r="Z19" s="171"/>
      <c r="AA19" s="171"/>
      <c r="AB19" s="171"/>
      <c r="AC19" s="171"/>
      <c r="AD19" s="171"/>
      <c r="AE19" s="171"/>
      <c r="AF19" s="171"/>
      <c r="AG19" s="171"/>
      <c r="AH19" s="171"/>
      <c r="AI19" s="171"/>
      <c r="AJ19" s="171"/>
      <c r="AK19" s="171"/>
      <c r="AL19" s="171"/>
      <c r="AM19" s="171"/>
    </row>
    <row r="20" spans="2:39" x14ac:dyDescent="0.4">
      <c r="B20" s="178"/>
      <c r="C20" s="179" t="s">
        <v>63</v>
      </c>
      <c r="D20" s="178" t="s">
        <v>16</v>
      </c>
      <c r="E20" s="180"/>
      <c r="F20" s="178" t="s">
        <v>17</v>
      </c>
      <c r="G20" s="180"/>
      <c r="H20" s="181" t="s">
        <v>46</v>
      </c>
      <c r="I20" s="180">
        <v>0</v>
      </c>
      <c r="J20" s="182" t="s">
        <v>2</v>
      </c>
      <c r="K20" s="186" t="str">
        <f t="shared" si="2"/>
        <v/>
      </c>
      <c r="L20" s="171"/>
      <c r="M20" s="184">
        <f>看多機!$J$11</f>
        <v>0.29166666666666669</v>
      </c>
      <c r="N20" s="170" t="s">
        <v>17</v>
      </c>
      <c r="O20" s="184">
        <f>看多機!$N$11</f>
        <v>0.83333333333333337</v>
      </c>
      <c r="P20" s="171"/>
      <c r="Q20" s="187" t="str">
        <f t="shared" si="0"/>
        <v/>
      </c>
      <c r="R20" s="170" t="s">
        <v>17</v>
      </c>
      <c r="S20" s="187" t="str">
        <f t="shared" si="1"/>
        <v/>
      </c>
      <c r="T20" s="185" t="s">
        <v>46</v>
      </c>
      <c r="U20" s="180">
        <f t="shared" si="3"/>
        <v>0</v>
      </c>
      <c r="V20" s="171" t="s">
        <v>2</v>
      </c>
      <c r="W20" s="186" t="str">
        <f t="shared" si="4"/>
        <v/>
      </c>
      <c r="X20" s="171"/>
      <c r="Y20" s="186" t="str">
        <f t="shared" si="5"/>
        <v/>
      </c>
      <c r="Z20" s="171"/>
      <c r="AA20" s="171"/>
      <c r="AB20" s="171"/>
      <c r="AC20" s="171"/>
      <c r="AD20" s="171"/>
      <c r="AE20" s="171"/>
      <c r="AF20" s="171"/>
      <c r="AG20" s="171"/>
      <c r="AH20" s="171"/>
      <c r="AI20" s="171"/>
      <c r="AJ20" s="171"/>
      <c r="AK20" s="171"/>
      <c r="AL20" s="171"/>
      <c r="AM20" s="171"/>
    </row>
    <row r="21" spans="2:39" x14ac:dyDescent="0.4">
      <c r="B21" s="178"/>
      <c r="C21" s="179" t="s">
        <v>64</v>
      </c>
      <c r="D21" s="178" t="s">
        <v>16</v>
      </c>
      <c r="E21" s="180"/>
      <c r="F21" s="178" t="s">
        <v>17</v>
      </c>
      <c r="G21" s="180"/>
      <c r="H21" s="181" t="s">
        <v>46</v>
      </c>
      <c r="I21" s="180">
        <v>0</v>
      </c>
      <c r="J21" s="182" t="s">
        <v>2</v>
      </c>
      <c r="K21" s="186" t="str">
        <f t="shared" si="2"/>
        <v/>
      </c>
      <c r="L21" s="171"/>
      <c r="M21" s="184">
        <f>看多機!$J$11</f>
        <v>0.29166666666666669</v>
      </c>
      <c r="N21" s="170" t="s">
        <v>17</v>
      </c>
      <c r="O21" s="184">
        <f>看多機!$N$11</f>
        <v>0.83333333333333337</v>
      </c>
      <c r="P21" s="171"/>
      <c r="Q21" s="187" t="str">
        <f t="shared" si="0"/>
        <v/>
      </c>
      <c r="R21" s="170" t="s">
        <v>17</v>
      </c>
      <c r="S21" s="187" t="str">
        <f t="shared" si="1"/>
        <v/>
      </c>
      <c r="T21" s="185" t="s">
        <v>46</v>
      </c>
      <c r="U21" s="180">
        <f t="shared" si="3"/>
        <v>0</v>
      </c>
      <c r="V21" s="171" t="s">
        <v>2</v>
      </c>
      <c r="W21" s="186" t="str">
        <f t="shared" si="4"/>
        <v/>
      </c>
      <c r="X21" s="171"/>
      <c r="Y21" s="186" t="str">
        <f t="shared" si="5"/>
        <v/>
      </c>
      <c r="Z21" s="171"/>
      <c r="AA21" s="171"/>
      <c r="AB21" s="171"/>
      <c r="AC21" s="171"/>
      <c r="AD21" s="171"/>
      <c r="AE21" s="171"/>
      <c r="AF21" s="171"/>
      <c r="AG21" s="171"/>
      <c r="AH21" s="171"/>
      <c r="AI21" s="171"/>
      <c r="AJ21" s="171"/>
      <c r="AK21" s="171"/>
      <c r="AL21" s="171"/>
      <c r="AM21" s="171"/>
    </row>
    <row r="22" spans="2:39" x14ac:dyDescent="0.4">
      <c r="B22" s="178"/>
      <c r="C22" s="179" t="s">
        <v>65</v>
      </c>
      <c r="D22" s="178" t="s">
        <v>16</v>
      </c>
      <c r="E22" s="188"/>
      <c r="F22" s="178" t="s">
        <v>17</v>
      </c>
      <c r="G22" s="188"/>
      <c r="H22" s="181" t="s">
        <v>46</v>
      </c>
      <c r="I22" s="188"/>
      <c r="J22" s="182" t="s">
        <v>2</v>
      </c>
      <c r="K22" s="179">
        <v>1</v>
      </c>
      <c r="L22" s="171"/>
      <c r="M22" s="189"/>
      <c r="N22" s="178" t="s">
        <v>17</v>
      </c>
      <c r="O22" s="189"/>
      <c r="P22" s="182"/>
      <c r="Q22" s="189"/>
      <c r="R22" s="178" t="s">
        <v>17</v>
      </c>
      <c r="S22" s="189"/>
      <c r="T22" s="181" t="s">
        <v>46</v>
      </c>
      <c r="U22" s="188"/>
      <c r="V22" s="182" t="s">
        <v>2</v>
      </c>
      <c r="W22" s="190">
        <v>1</v>
      </c>
      <c r="X22" s="182"/>
      <c r="Y22" s="190" t="s">
        <v>208</v>
      </c>
      <c r="Z22" s="171"/>
      <c r="AA22" s="171"/>
      <c r="AB22" s="171"/>
      <c r="AC22" s="171"/>
      <c r="AD22" s="171"/>
      <c r="AE22" s="171"/>
      <c r="AF22" s="171"/>
      <c r="AG22" s="171"/>
      <c r="AH22" s="171"/>
      <c r="AI22" s="171"/>
      <c r="AJ22" s="171"/>
      <c r="AK22" s="171"/>
      <c r="AL22" s="171"/>
      <c r="AM22" s="171"/>
    </row>
    <row r="23" spans="2:39" x14ac:dyDescent="0.4">
      <c r="B23" s="178"/>
      <c r="C23" s="179" t="s">
        <v>66</v>
      </c>
      <c r="D23" s="178" t="s">
        <v>16</v>
      </c>
      <c r="E23" s="188"/>
      <c r="F23" s="178" t="s">
        <v>17</v>
      </c>
      <c r="G23" s="188"/>
      <c r="H23" s="181" t="s">
        <v>46</v>
      </c>
      <c r="I23" s="188"/>
      <c r="J23" s="182" t="s">
        <v>2</v>
      </c>
      <c r="K23" s="179">
        <v>2</v>
      </c>
      <c r="L23" s="171"/>
      <c r="M23" s="189"/>
      <c r="N23" s="178" t="s">
        <v>17</v>
      </c>
      <c r="O23" s="189"/>
      <c r="P23" s="182"/>
      <c r="Q23" s="189"/>
      <c r="R23" s="178" t="s">
        <v>17</v>
      </c>
      <c r="S23" s="189"/>
      <c r="T23" s="181" t="s">
        <v>46</v>
      </c>
      <c r="U23" s="188"/>
      <c r="V23" s="182" t="s">
        <v>2</v>
      </c>
      <c r="W23" s="190">
        <v>2</v>
      </c>
      <c r="X23" s="182"/>
      <c r="Y23" s="190" t="s">
        <v>208</v>
      </c>
      <c r="Z23" s="171"/>
      <c r="AA23" s="171"/>
      <c r="AB23" s="171"/>
      <c r="AC23" s="171"/>
      <c r="AD23" s="171"/>
      <c r="AE23" s="171"/>
      <c r="AF23" s="171"/>
      <c r="AG23" s="171"/>
      <c r="AH23" s="171"/>
      <c r="AI23" s="171"/>
      <c r="AJ23" s="171"/>
      <c r="AK23" s="171"/>
      <c r="AL23" s="171"/>
      <c r="AM23" s="171"/>
    </row>
    <row r="24" spans="2:39" x14ac:dyDescent="0.4">
      <c r="B24" s="178"/>
      <c r="C24" s="179" t="s">
        <v>67</v>
      </c>
      <c r="D24" s="178" t="s">
        <v>16</v>
      </c>
      <c r="E24" s="188"/>
      <c r="F24" s="178" t="s">
        <v>17</v>
      </c>
      <c r="G24" s="188"/>
      <c r="H24" s="181" t="s">
        <v>46</v>
      </c>
      <c r="I24" s="188"/>
      <c r="J24" s="182" t="s">
        <v>2</v>
      </c>
      <c r="K24" s="179">
        <v>3</v>
      </c>
      <c r="L24" s="171"/>
      <c r="M24" s="189"/>
      <c r="N24" s="178" t="s">
        <v>17</v>
      </c>
      <c r="O24" s="189"/>
      <c r="P24" s="182"/>
      <c r="Q24" s="189"/>
      <c r="R24" s="178" t="s">
        <v>17</v>
      </c>
      <c r="S24" s="189"/>
      <c r="T24" s="181" t="s">
        <v>46</v>
      </c>
      <c r="U24" s="188"/>
      <c r="V24" s="182" t="s">
        <v>2</v>
      </c>
      <c r="W24" s="190">
        <v>3</v>
      </c>
      <c r="X24" s="182"/>
      <c r="Y24" s="190" t="s">
        <v>208</v>
      </c>
      <c r="Z24" s="171"/>
      <c r="AA24" s="171"/>
      <c r="AB24" s="171"/>
      <c r="AC24" s="171"/>
      <c r="AD24" s="171"/>
      <c r="AE24" s="171"/>
      <c r="AF24" s="171"/>
      <c r="AG24" s="171"/>
      <c r="AH24" s="171"/>
      <c r="AI24" s="171"/>
      <c r="AJ24" s="171"/>
      <c r="AK24" s="171"/>
      <c r="AL24" s="171"/>
      <c r="AM24" s="171"/>
    </row>
    <row r="25" spans="2:39" x14ac:dyDescent="0.4">
      <c r="B25" s="178"/>
      <c r="C25" s="179" t="s">
        <v>68</v>
      </c>
      <c r="D25" s="178" t="s">
        <v>16</v>
      </c>
      <c r="E25" s="188"/>
      <c r="F25" s="178" t="s">
        <v>17</v>
      </c>
      <c r="G25" s="188"/>
      <c r="H25" s="181" t="s">
        <v>46</v>
      </c>
      <c r="I25" s="188"/>
      <c r="J25" s="182" t="s">
        <v>2</v>
      </c>
      <c r="K25" s="179">
        <v>4</v>
      </c>
      <c r="L25" s="171"/>
      <c r="M25" s="189"/>
      <c r="N25" s="178" t="s">
        <v>17</v>
      </c>
      <c r="O25" s="189"/>
      <c r="P25" s="182"/>
      <c r="Q25" s="189"/>
      <c r="R25" s="178" t="s">
        <v>17</v>
      </c>
      <c r="S25" s="189"/>
      <c r="T25" s="181" t="s">
        <v>46</v>
      </c>
      <c r="U25" s="188"/>
      <c r="V25" s="182" t="s">
        <v>2</v>
      </c>
      <c r="W25" s="190">
        <v>4</v>
      </c>
      <c r="X25" s="182"/>
      <c r="Y25" s="190" t="s">
        <v>208</v>
      </c>
      <c r="Z25" s="171"/>
      <c r="AA25" s="171"/>
      <c r="AB25" s="171"/>
      <c r="AC25" s="171"/>
      <c r="AD25" s="171"/>
      <c r="AE25" s="171"/>
      <c r="AF25" s="171"/>
      <c r="AG25" s="171"/>
      <c r="AH25" s="171"/>
      <c r="AI25" s="171"/>
      <c r="AJ25" s="171"/>
      <c r="AK25" s="171"/>
      <c r="AL25" s="171"/>
      <c r="AM25" s="171"/>
    </row>
    <row r="26" spans="2:39" x14ac:dyDescent="0.4">
      <c r="B26" s="178"/>
      <c r="C26" s="179" t="s">
        <v>69</v>
      </c>
      <c r="D26" s="178" t="s">
        <v>16</v>
      </c>
      <c r="E26" s="188"/>
      <c r="F26" s="178" t="s">
        <v>17</v>
      </c>
      <c r="G26" s="188"/>
      <c r="H26" s="181" t="s">
        <v>46</v>
      </c>
      <c r="I26" s="188"/>
      <c r="J26" s="182" t="s">
        <v>2</v>
      </c>
      <c r="K26" s="179">
        <v>5</v>
      </c>
      <c r="L26" s="171"/>
      <c r="M26" s="189"/>
      <c r="N26" s="178" t="s">
        <v>17</v>
      </c>
      <c r="O26" s="189"/>
      <c r="P26" s="182"/>
      <c r="Q26" s="189"/>
      <c r="R26" s="178" t="s">
        <v>17</v>
      </c>
      <c r="S26" s="189"/>
      <c r="T26" s="181" t="s">
        <v>46</v>
      </c>
      <c r="U26" s="188"/>
      <c r="V26" s="182" t="s">
        <v>2</v>
      </c>
      <c r="W26" s="190">
        <v>5</v>
      </c>
      <c r="X26" s="182"/>
      <c r="Y26" s="190" t="s">
        <v>208</v>
      </c>
      <c r="Z26" s="171"/>
      <c r="AA26" s="171"/>
      <c r="AB26" s="171"/>
      <c r="AC26" s="171"/>
      <c r="AD26" s="171"/>
      <c r="AE26" s="171"/>
      <c r="AF26" s="171"/>
      <c r="AG26" s="171"/>
      <c r="AH26" s="171"/>
      <c r="AI26" s="171"/>
      <c r="AJ26" s="171"/>
      <c r="AK26" s="171"/>
      <c r="AL26" s="171"/>
      <c r="AM26" s="171"/>
    </row>
    <row r="27" spans="2:39" x14ac:dyDescent="0.4">
      <c r="B27" s="178"/>
      <c r="C27" s="179" t="s">
        <v>70</v>
      </c>
      <c r="D27" s="178" t="s">
        <v>16</v>
      </c>
      <c r="E27" s="188"/>
      <c r="F27" s="178" t="s">
        <v>17</v>
      </c>
      <c r="G27" s="188"/>
      <c r="H27" s="181" t="s">
        <v>46</v>
      </c>
      <c r="I27" s="188"/>
      <c r="J27" s="182" t="s">
        <v>2</v>
      </c>
      <c r="K27" s="179">
        <v>6</v>
      </c>
      <c r="L27" s="171"/>
      <c r="M27" s="189"/>
      <c r="N27" s="178" t="s">
        <v>17</v>
      </c>
      <c r="O27" s="189"/>
      <c r="P27" s="182"/>
      <c r="Q27" s="189"/>
      <c r="R27" s="178" t="s">
        <v>17</v>
      </c>
      <c r="S27" s="189"/>
      <c r="T27" s="181" t="s">
        <v>46</v>
      </c>
      <c r="U27" s="188"/>
      <c r="V27" s="182" t="s">
        <v>2</v>
      </c>
      <c r="W27" s="190">
        <v>6</v>
      </c>
      <c r="X27" s="182"/>
      <c r="Y27" s="190" t="s">
        <v>208</v>
      </c>
      <c r="Z27" s="171"/>
      <c r="AA27" s="171"/>
      <c r="AB27" s="171"/>
      <c r="AC27" s="171"/>
      <c r="AD27" s="171"/>
      <c r="AE27" s="171"/>
      <c r="AF27" s="171"/>
      <c r="AG27" s="171"/>
      <c r="AH27" s="171"/>
      <c r="AI27" s="171"/>
      <c r="AJ27" s="171"/>
      <c r="AK27" s="171"/>
      <c r="AL27" s="171"/>
      <c r="AM27" s="171"/>
    </row>
    <row r="28" spans="2:39" x14ac:dyDescent="0.4">
      <c r="B28" s="178"/>
      <c r="C28" s="179" t="s">
        <v>71</v>
      </c>
      <c r="D28" s="178" t="s">
        <v>16</v>
      </c>
      <c r="E28" s="188"/>
      <c r="F28" s="178" t="s">
        <v>17</v>
      </c>
      <c r="G28" s="188"/>
      <c r="H28" s="181" t="s">
        <v>46</v>
      </c>
      <c r="I28" s="188"/>
      <c r="J28" s="182" t="s">
        <v>2</v>
      </c>
      <c r="K28" s="179">
        <v>7</v>
      </c>
      <c r="L28" s="171"/>
      <c r="M28" s="189"/>
      <c r="N28" s="178" t="s">
        <v>17</v>
      </c>
      <c r="O28" s="189"/>
      <c r="P28" s="182"/>
      <c r="Q28" s="189"/>
      <c r="R28" s="178" t="s">
        <v>17</v>
      </c>
      <c r="S28" s="189"/>
      <c r="T28" s="181" t="s">
        <v>46</v>
      </c>
      <c r="U28" s="188"/>
      <c r="V28" s="182" t="s">
        <v>2</v>
      </c>
      <c r="W28" s="190">
        <v>7</v>
      </c>
      <c r="X28" s="182"/>
      <c r="Y28" s="190" t="s">
        <v>208</v>
      </c>
      <c r="Z28" s="171"/>
      <c r="AA28" s="171"/>
      <c r="AB28" s="171"/>
      <c r="AC28" s="171"/>
      <c r="AD28" s="171"/>
      <c r="AE28" s="171"/>
      <c r="AF28" s="171"/>
      <c r="AG28" s="171"/>
      <c r="AH28" s="171"/>
      <c r="AI28" s="171"/>
      <c r="AJ28" s="171"/>
      <c r="AK28" s="171"/>
      <c r="AL28" s="171"/>
      <c r="AM28" s="171"/>
    </row>
    <row r="29" spans="2:39" x14ac:dyDescent="0.4">
      <c r="B29" s="178"/>
      <c r="C29" s="179" t="s">
        <v>72</v>
      </c>
      <c r="D29" s="178" t="s">
        <v>16</v>
      </c>
      <c r="E29" s="188"/>
      <c r="F29" s="178" t="s">
        <v>17</v>
      </c>
      <c r="G29" s="188"/>
      <c r="H29" s="181" t="s">
        <v>46</v>
      </c>
      <c r="I29" s="188"/>
      <c r="J29" s="182" t="s">
        <v>2</v>
      </c>
      <c r="K29" s="179">
        <v>8</v>
      </c>
      <c r="L29" s="171"/>
      <c r="M29" s="189"/>
      <c r="N29" s="178" t="s">
        <v>17</v>
      </c>
      <c r="O29" s="189"/>
      <c r="P29" s="182"/>
      <c r="Q29" s="189"/>
      <c r="R29" s="178" t="s">
        <v>17</v>
      </c>
      <c r="S29" s="189"/>
      <c r="T29" s="181" t="s">
        <v>46</v>
      </c>
      <c r="U29" s="188"/>
      <c r="V29" s="182" t="s">
        <v>2</v>
      </c>
      <c r="W29" s="190">
        <v>8</v>
      </c>
      <c r="X29" s="182"/>
      <c r="Y29" s="190" t="s">
        <v>208</v>
      </c>
      <c r="Z29" s="171"/>
      <c r="AA29" s="171"/>
      <c r="AB29" s="171"/>
      <c r="AC29" s="171"/>
      <c r="AD29" s="171"/>
      <c r="AE29" s="171"/>
      <c r="AF29" s="171"/>
      <c r="AG29" s="171"/>
      <c r="AH29" s="171"/>
      <c r="AI29" s="171"/>
      <c r="AJ29" s="171"/>
      <c r="AK29" s="171"/>
      <c r="AL29" s="171"/>
      <c r="AM29" s="171"/>
    </row>
    <row r="30" spans="2:39" x14ac:dyDescent="0.4">
      <c r="B30" s="178"/>
      <c r="C30" s="179" t="s">
        <v>73</v>
      </c>
      <c r="D30" s="178" t="s">
        <v>16</v>
      </c>
      <c r="E30" s="188"/>
      <c r="F30" s="178" t="s">
        <v>17</v>
      </c>
      <c r="G30" s="188"/>
      <c r="H30" s="181" t="s">
        <v>46</v>
      </c>
      <c r="I30" s="188"/>
      <c r="J30" s="182" t="s">
        <v>2</v>
      </c>
      <c r="K30" s="179">
        <v>1</v>
      </c>
      <c r="L30" s="171"/>
      <c r="M30" s="189"/>
      <c r="N30" s="178" t="s">
        <v>17</v>
      </c>
      <c r="O30" s="189"/>
      <c r="P30" s="182"/>
      <c r="Q30" s="189"/>
      <c r="R30" s="178" t="s">
        <v>17</v>
      </c>
      <c r="S30" s="189"/>
      <c r="T30" s="181" t="s">
        <v>46</v>
      </c>
      <c r="U30" s="188"/>
      <c r="V30" s="182" t="s">
        <v>2</v>
      </c>
      <c r="W30" s="190" t="s">
        <v>208</v>
      </c>
      <c r="X30" s="182"/>
      <c r="Y30" s="190">
        <v>1</v>
      </c>
      <c r="Z30" s="171"/>
      <c r="AA30" s="171"/>
      <c r="AB30" s="171"/>
      <c r="AC30" s="171"/>
      <c r="AD30" s="171"/>
      <c r="AE30" s="171"/>
      <c r="AF30" s="171"/>
      <c r="AG30" s="171"/>
      <c r="AH30" s="171"/>
      <c r="AI30" s="171"/>
      <c r="AJ30" s="171"/>
      <c r="AK30" s="171"/>
      <c r="AL30" s="171"/>
      <c r="AM30" s="171"/>
    </row>
    <row r="31" spans="2:39" x14ac:dyDescent="0.4">
      <c r="B31" s="178"/>
      <c r="C31" s="179" t="s">
        <v>74</v>
      </c>
      <c r="D31" s="178" t="s">
        <v>16</v>
      </c>
      <c r="E31" s="188"/>
      <c r="F31" s="178" t="s">
        <v>17</v>
      </c>
      <c r="G31" s="188"/>
      <c r="H31" s="181" t="s">
        <v>46</v>
      </c>
      <c r="I31" s="188"/>
      <c r="J31" s="182" t="s">
        <v>2</v>
      </c>
      <c r="K31" s="179">
        <v>2</v>
      </c>
      <c r="L31" s="171"/>
      <c r="M31" s="189"/>
      <c r="N31" s="178" t="s">
        <v>17</v>
      </c>
      <c r="O31" s="189"/>
      <c r="P31" s="182"/>
      <c r="Q31" s="189"/>
      <c r="R31" s="178" t="s">
        <v>17</v>
      </c>
      <c r="S31" s="189"/>
      <c r="T31" s="181" t="s">
        <v>46</v>
      </c>
      <c r="U31" s="188"/>
      <c r="V31" s="182" t="s">
        <v>2</v>
      </c>
      <c r="W31" s="190" t="s">
        <v>208</v>
      </c>
      <c r="X31" s="182"/>
      <c r="Y31" s="190">
        <v>2</v>
      </c>
      <c r="Z31" s="171"/>
      <c r="AA31" s="171"/>
      <c r="AB31" s="171"/>
      <c r="AC31" s="171"/>
      <c r="AD31" s="171"/>
      <c r="AE31" s="171"/>
      <c r="AF31" s="171"/>
      <c r="AG31" s="171"/>
      <c r="AH31" s="171"/>
      <c r="AI31" s="171"/>
      <c r="AJ31" s="171"/>
      <c r="AK31" s="171"/>
      <c r="AL31" s="171"/>
      <c r="AM31" s="171"/>
    </row>
    <row r="32" spans="2:39" x14ac:dyDescent="0.4">
      <c r="B32" s="178"/>
      <c r="C32" s="179" t="s">
        <v>75</v>
      </c>
      <c r="D32" s="178" t="s">
        <v>16</v>
      </c>
      <c r="E32" s="188"/>
      <c r="F32" s="178" t="s">
        <v>17</v>
      </c>
      <c r="G32" s="188"/>
      <c r="H32" s="181" t="s">
        <v>46</v>
      </c>
      <c r="I32" s="188"/>
      <c r="J32" s="182" t="s">
        <v>2</v>
      </c>
      <c r="K32" s="179">
        <v>3</v>
      </c>
      <c r="L32" s="171"/>
      <c r="M32" s="189"/>
      <c r="N32" s="178" t="s">
        <v>17</v>
      </c>
      <c r="O32" s="189"/>
      <c r="P32" s="182"/>
      <c r="Q32" s="189"/>
      <c r="R32" s="178" t="s">
        <v>17</v>
      </c>
      <c r="S32" s="189"/>
      <c r="T32" s="181" t="s">
        <v>46</v>
      </c>
      <c r="U32" s="188"/>
      <c r="V32" s="182" t="s">
        <v>2</v>
      </c>
      <c r="W32" s="190" t="s">
        <v>208</v>
      </c>
      <c r="X32" s="182"/>
      <c r="Y32" s="190">
        <v>3</v>
      </c>
      <c r="Z32" s="171"/>
      <c r="AA32" s="171"/>
      <c r="AB32" s="171"/>
      <c r="AC32" s="171"/>
      <c r="AD32" s="171"/>
      <c r="AE32" s="171"/>
      <c r="AF32" s="171"/>
      <c r="AG32" s="171"/>
      <c r="AH32" s="171"/>
      <c r="AI32" s="171"/>
      <c r="AJ32" s="171"/>
      <c r="AK32" s="171"/>
      <c r="AL32" s="171"/>
      <c r="AM32" s="171"/>
    </row>
    <row r="33" spans="2:39" x14ac:dyDescent="0.4">
      <c r="B33" s="178"/>
      <c r="C33" s="179" t="s">
        <v>76</v>
      </c>
      <c r="D33" s="178" t="s">
        <v>16</v>
      </c>
      <c r="E33" s="188"/>
      <c r="F33" s="178" t="s">
        <v>17</v>
      </c>
      <c r="G33" s="188"/>
      <c r="H33" s="181" t="s">
        <v>46</v>
      </c>
      <c r="I33" s="188"/>
      <c r="J33" s="182" t="s">
        <v>2</v>
      </c>
      <c r="K33" s="179">
        <v>4</v>
      </c>
      <c r="L33" s="171"/>
      <c r="M33" s="189"/>
      <c r="N33" s="178" t="s">
        <v>17</v>
      </c>
      <c r="O33" s="189"/>
      <c r="P33" s="182"/>
      <c r="Q33" s="189"/>
      <c r="R33" s="178" t="s">
        <v>17</v>
      </c>
      <c r="S33" s="189"/>
      <c r="T33" s="181" t="s">
        <v>46</v>
      </c>
      <c r="U33" s="188"/>
      <c r="V33" s="182" t="s">
        <v>2</v>
      </c>
      <c r="W33" s="190" t="s">
        <v>208</v>
      </c>
      <c r="X33" s="182"/>
      <c r="Y33" s="190">
        <v>4</v>
      </c>
      <c r="Z33" s="171"/>
      <c r="AA33" s="171"/>
      <c r="AB33" s="171"/>
      <c r="AC33" s="171"/>
      <c r="AD33" s="171"/>
      <c r="AE33" s="171"/>
      <c r="AF33" s="171"/>
      <c r="AG33" s="171"/>
      <c r="AH33" s="171"/>
      <c r="AI33" s="171"/>
      <c r="AJ33" s="171"/>
      <c r="AK33" s="171"/>
      <c r="AL33" s="171"/>
      <c r="AM33" s="171"/>
    </row>
    <row r="34" spans="2:39" x14ac:dyDescent="0.4">
      <c r="B34" s="178"/>
      <c r="C34" s="179" t="s">
        <v>81</v>
      </c>
      <c r="D34" s="178" t="s">
        <v>16</v>
      </c>
      <c r="E34" s="188"/>
      <c r="F34" s="178" t="s">
        <v>17</v>
      </c>
      <c r="G34" s="188"/>
      <c r="H34" s="181" t="s">
        <v>46</v>
      </c>
      <c r="I34" s="188"/>
      <c r="J34" s="182" t="s">
        <v>2</v>
      </c>
      <c r="K34" s="179">
        <v>5</v>
      </c>
      <c r="L34" s="171"/>
      <c r="M34" s="189"/>
      <c r="N34" s="178" t="s">
        <v>17</v>
      </c>
      <c r="O34" s="189"/>
      <c r="P34" s="182"/>
      <c r="Q34" s="189"/>
      <c r="R34" s="178" t="s">
        <v>17</v>
      </c>
      <c r="S34" s="189"/>
      <c r="T34" s="181" t="s">
        <v>46</v>
      </c>
      <c r="U34" s="188"/>
      <c r="V34" s="182" t="s">
        <v>2</v>
      </c>
      <c r="W34" s="190" t="s">
        <v>208</v>
      </c>
      <c r="X34" s="182"/>
      <c r="Y34" s="190">
        <v>5</v>
      </c>
      <c r="Z34" s="171"/>
      <c r="AA34" s="171"/>
      <c r="AB34" s="171"/>
      <c r="AC34" s="171"/>
      <c r="AD34" s="171"/>
      <c r="AE34" s="171"/>
      <c r="AF34" s="171"/>
      <c r="AG34" s="171"/>
      <c r="AH34" s="171"/>
      <c r="AI34" s="171"/>
      <c r="AJ34" s="171"/>
      <c r="AK34" s="171"/>
      <c r="AL34" s="171"/>
      <c r="AM34" s="171"/>
    </row>
    <row r="35" spans="2:39" x14ac:dyDescent="0.4">
      <c r="B35" s="178"/>
      <c r="C35" s="179" t="s">
        <v>82</v>
      </c>
      <c r="D35" s="178" t="s">
        <v>16</v>
      </c>
      <c r="E35" s="188"/>
      <c r="F35" s="178" t="s">
        <v>17</v>
      </c>
      <c r="G35" s="188"/>
      <c r="H35" s="181" t="s">
        <v>46</v>
      </c>
      <c r="I35" s="188"/>
      <c r="J35" s="182" t="s">
        <v>2</v>
      </c>
      <c r="K35" s="179">
        <v>6</v>
      </c>
      <c r="L35" s="171"/>
      <c r="M35" s="189"/>
      <c r="N35" s="178" t="s">
        <v>17</v>
      </c>
      <c r="O35" s="189"/>
      <c r="P35" s="182"/>
      <c r="Q35" s="189"/>
      <c r="R35" s="178" t="s">
        <v>17</v>
      </c>
      <c r="S35" s="189"/>
      <c r="T35" s="181" t="s">
        <v>46</v>
      </c>
      <c r="U35" s="188"/>
      <c r="V35" s="182" t="s">
        <v>2</v>
      </c>
      <c r="W35" s="190" t="s">
        <v>208</v>
      </c>
      <c r="X35" s="182"/>
      <c r="Y35" s="190">
        <v>6</v>
      </c>
      <c r="Z35" s="171"/>
      <c r="AA35" s="171"/>
      <c r="AB35" s="171"/>
      <c r="AC35" s="171"/>
      <c r="AD35" s="171"/>
      <c r="AE35" s="171"/>
      <c r="AF35" s="171"/>
      <c r="AG35" s="171"/>
      <c r="AH35" s="171"/>
      <c r="AI35" s="171"/>
      <c r="AJ35" s="171"/>
      <c r="AK35" s="171"/>
      <c r="AL35" s="171"/>
      <c r="AM35" s="171"/>
    </row>
    <row r="36" spans="2:39" x14ac:dyDescent="0.4">
      <c r="B36" s="178"/>
      <c r="C36" s="179" t="s">
        <v>83</v>
      </c>
      <c r="D36" s="178" t="s">
        <v>16</v>
      </c>
      <c r="E36" s="188"/>
      <c r="F36" s="178" t="s">
        <v>17</v>
      </c>
      <c r="G36" s="188"/>
      <c r="H36" s="181" t="s">
        <v>46</v>
      </c>
      <c r="I36" s="188"/>
      <c r="J36" s="182" t="s">
        <v>2</v>
      </c>
      <c r="K36" s="179">
        <v>7</v>
      </c>
      <c r="L36" s="171"/>
      <c r="M36" s="189"/>
      <c r="N36" s="178" t="s">
        <v>17</v>
      </c>
      <c r="O36" s="189"/>
      <c r="P36" s="182"/>
      <c r="Q36" s="189"/>
      <c r="R36" s="178" t="s">
        <v>17</v>
      </c>
      <c r="S36" s="189"/>
      <c r="T36" s="181" t="s">
        <v>46</v>
      </c>
      <c r="U36" s="188"/>
      <c r="V36" s="182" t="s">
        <v>2</v>
      </c>
      <c r="W36" s="190" t="s">
        <v>208</v>
      </c>
      <c r="X36" s="182"/>
      <c r="Y36" s="190">
        <v>7</v>
      </c>
      <c r="Z36" s="171"/>
      <c r="AA36" s="171"/>
      <c r="AB36" s="171"/>
      <c r="AC36" s="171"/>
      <c r="AD36" s="171"/>
      <c r="AE36" s="171"/>
      <c r="AF36" s="171"/>
      <c r="AG36" s="171"/>
      <c r="AH36" s="171"/>
      <c r="AI36" s="171"/>
      <c r="AJ36" s="171"/>
      <c r="AK36" s="171"/>
      <c r="AL36" s="171"/>
      <c r="AM36" s="171"/>
    </row>
    <row r="37" spans="2:39" x14ac:dyDescent="0.4">
      <c r="B37" s="178"/>
      <c r="C37" s="179" t="s">
        <v>84</v>
      </c>
      <c r="D37" s="178" t="s">
        <v>16</v>
      </c>
      <c r="E37" s="188"/>
      <c r="F37" s="178" t="s">
        <v>17</v>
      </c>
      <c r="G37" s="188"/>
      <c r="H37" s="181" t="s">
        <v>46</v>
      </c>
      <c r="I37" s="188"/>
      <c r="J37" s="182" t="s">
        <v>2</v>
      </c>
      <c r="K37" s="179">
        <v>8</v>
      </c>
      <c r="L37" s="171"/>
      <c r="M37" s="189"/>
      <c r="N37" s="178" t="s">
        <v>17</v>
      </c>
      <c r="O37" s="189"/>
      <c r="P37" s="182"/>
      <c r="Q37" s="189"/>
      <c r="R37" s="178" t="s">
        <v>17</v>
      </c>
      <c r="S37" s="189"/>
      <c r="T37" s="181" t="s">
        <v>46</v>
      </c>
      <c r="U37" s="188"/>
      <c r="V37" s="182" t="s">
        <v>2</v>
      </c>
      <c r="W37" s="190" t="s">
        <v>208</v>
      </c>
      <c r="X37" s="182"/>
      <c r="Y37" s="190">
        <v>8</v>
      </c>
      <c r="Z37" s="171"/>
      <c r="AA37" s="171"/>
      <c r="AB37" s="171"/>
      <c r="AC37" s="171"/>
      <c r="AD37" s="171"/>
      <c r="AE37" s="171"/>
      <c r="AF37" s="171"/>
      <c r="AG37" s="171"/>
      <c r="AH37" s="171"/>
      <c r="AI37" s="171"/>
      <c r="AJ37" s="171"/>
      <c r="AK37" s="171"/>
      <c r="AL37" s="171"/>
      <c r="AM37" s="171"/>
    </row>
    <row r="38" spans="2:39" x14ac:dyDescent="0.4">
      <c r="B38" s="178"/>
      <c r="C38" s="179" t="s">
        <v>85</v>
      </c>
      <c r="D38" s="178" t="s">
        <v>16</v>
      </c>
      <c r="E38" s="180"/>
      <c r="F38" s="178" t="s">
        <v>17</v>
      </c>
      <c r="G38" s="180"/>
      <c r="H38" s="181" t="s">
        <v>46</v>
      </c>
      <c r="I38" s="180">
        <v>0</v>
      </c>
      <c r="J38" s="182" t="s">
        <v>2</v>
      </c>
      <c r="K38" s="186" t="str">
        <f t="shared" ref="K38:K45" si="6">IF(OR(E38="",G38=""),"",(G38+IF(E38&gt;G38,1,0)-E38-I38)*24)</f>
        <v/>
      </c>
      <c r="L38" s="171"/>
      <c r="M38" s="184">
        <f>看多機!$J$11</f>
        <v>0.29166666666666669</v>
      </c>
      <c r="N38" s="170" t="s">
        <v>17</v>
      </c>
      <c r="O38" s="184">
        <f>看多機!$N$11</f>
        <v>0.83333333333333337</v>
      </c>
      <c r="P38" s="171"/>
      <c r="Q38" s="187" t="str">
        <f t="shared" ref="Q38:Q46" si="7">IF(E38="","",IF(E38&lt;M38,M38,IF(E38&gt;=O38,"",E38)))</f>
        <v/>
      </c>
      <c r="R38" s="170" t="s">
        <v>17</v>
      </c>
      <c r="S38" s="187" t="str">
        <f t="shared" ref="S38:S46" si="8">IF(G38="","",IF(G38&gt;E38,IF(G38&lt;O38,G38,O38),O38))</f>
        <v/>
      </c>
      <c r="T38" s="185" t="s">
        <v>46</v>
      </c>
      <c r="U38" s="180">
        <f>I38</f>
        <v>0</v>
      </c>
      <c r="V38" s="171" t="s">
        <v>2</v>
      </c>
      <c r="W38" s="186" t="str">
        <f t="shared" ref="W38:W42" si="9">IF(Q38="","",IF((S38+IF(Q38&gt;S38,1,0)-Q38-U38)*24=0,"",(S38+IF(Q38&gt;S38,1,0)-Q38-U38)*24))</f>
        <v/>
      </c>
      <c r="X38" s="171"/>
      <c r="Y38" s="186" t="str">
        <f>IF(W38="",K38,IF(OR(K38-W38=0,K38-W38&lt;0),"-",K38-W38))</f>
        <v/>
      </c>
      <c r="Z38" s="171"/>
      <c r="AA38" s="171"/>
      <c r="AB38" s="171"/>
      <c r="AC38" s="171"/>
      <c r="AD38" s="171"/>
      <c r="AE38" s="171"/>
      <c r="AF38" s="171"/>
      <c r="AG38" s="171"/>
      <c r="AH38" s="171"/>
      <c r="AI38" s="171"/>
      <c r="AJ38" s="171"/>
      <c r="AK38" s="171"/>
      <c r="AL38" s="171"/>
      <c r="AM38" s="171"/>
    </row>
    <row r="39" spans="2:39" x14ac:dyDescent="0.4">
      <c r="B39" s="178"/>
      <c r="C39" s="179" t="s">
        <v>86</v>
      </c>
      <c r="D39" s="178" t="s">
        <v>16</v>
      </c>
      <c r="E39" s="180"/>
      <c r="F39" s="178" t="s">
        <v>17</v>
      </c>
      <c r="G39" s="180"/>
      <c r="H39" s="181" t="s">
        <v>46</v>
      </c>
      <c r="I39" s="180">
        <v>0</v>
      </c>
      <c r="J39" s="182" t="s">
        <v>2</v>
      </c>
      <c r="K39" s="186" t="str">
        <f t="shared" si="6"/>
        <v/>
      </c>
      <c r="L39" s="171"/>
      <c r="M39" s="184">
        <f>看多機!$J$11</f>
        <v>0.29166666666666669</v>
      </c>
      <c r="N39" s="170" t="s">
        <v>17</v>
      </c>
      <c r="O39" s="184">
        <f>看多機!$N$11</f>
        <v>0.83333333333333337</v>
      </c>
      <c r="P39" s="171"/>
      <c r="Q39" s="187" t="str">
        <f t="shared" si="7"/>
        <v/>
      </c>
      <c r="R39" s="170" t="s">
        <v>17</v>
      </c>
      <c r="S39" s="187" t="str">
        <f t="shared" si="8"/>
        <v/>
      </c>
      <c r="T39" s="185" t="s">
        <v>46</v>
      </c>
      <c r="U39" s="180">
        <f t="shared" ref="U39:U46" si="10">I39</f>
        <v>0</v>
      </c>
      <c r="V39" s="171" t="s">
        <v>2</v>
      </c>
      <c r="W39" s="186" t="str">
        <f t="shared" si="9"/>
        <v/>
      </c>
      <c r="X39" s="171"/>
      <c r="Y39" s="186" t="str">
        <f t="shared" ref="Y39:Y47" si="11">IF(W39="",K39,IF(OR(K39-W39=0,K39-W39&lt;0),"-",K39-W39))</f>
        <v/>
      </c>
      <c r="Z39" s="171"/>
      <c r="AA39" s="171"/>
      <c r="AB39" s="171"/>
      <c r="AC39" s="171"/>
      <c r="AD39" s="171"/>
      <c r="AE39" s="171"/>
      <c r="AF39" s="171"/>
      <c r="AG39" s="171"/>
      <c r="AH39" s="171"/>
      <c r="AI39" s="171"/>
      <c r="AJ39" s="171"/>
      <c r="AK39" s="171"/>
      <c r="AL39" s="171"/>
      <c r="AM39" s="171"/>
    </row>
    <row r="40" spans="2:39" x14ac:dyDescent="0.4">
      <c r="B40" s="178"/>
      <c r="C40" s="179" t="s">
        <v>130</v>
      </c>
      <c r="D40" s="178" t="s">
        <v>16</v>
      </c>
      <c r="E40" s="180"/>
      <c r="F40" s="178" t="s">
        <v>17</v>
      </c>
      <c r="G40" s="180"/>
      <c r="H40" s="181" t="s">
        <v>46</v>
      </c>
      <c r="I40" s="180">
        <v>0</v>
      </c>
      <c r="J40" s="182" t="s">
        <v>2</v>
      </c>
      <c r="K40" s="186" t="str">
        <f t="shared" ref="K40" si="12">IF(OR(E40="",G40=""),"",(G40+IF(E40&gt;G40,1,0)-E40-I40)*24)</f>
        <v/>
      </c>
      <c r="L40" s="171"/>
      <c r="M40" s="184">
        <f>看多機!$J$11</f>
        <v>0.29166666666666669</v>
      </c>
      <c r="N40" s="170" t="s">
        <v>17</v>
      </c>
      <c r="O40" s="184">
        <f>看多機!$N$11</f>
        <v>0.83333333333333337</v>
      </c>
      <c r="P40" s="171"/>
      <c r="Q40" s="187" t="str">
        <f t="shared" ref="Q40" si="13">IF(E40="","",IF(E40&lt;M40,M40,IF(E40&gt;=O40,"",E40)))</f>
        <v/>
      </c>
      <c r="R40" s="170" t="s">
        <v>17</v>
      </c>
      <c r="S40" s="187" t="str">
        <f t="shared" ref="S40" si="14">IF(G40="","",IF(G40&gt;E40,IF(G40&lt;O40,G40,O40),O40))</f>
        <v/>
      </c>
      <c r="T40" s="185" t="s">
        <v>46</v>
      </c>
      <c r="U40" s="180">
        <f t="shared" ref="U40" si="15">I40</f>
        <v>0</v>
      </c>
      <c r="V40" s="171" t="s">
        <v>2</v>
      </c>
      <c r="W40" s="186" t="str">
        <f t="shared" ref="W40" si="16">IF(Q40="","",IF((S40+IF(Q40&gt;S40,1,0)-Q40-U40)*24=0,"",(S40+IF(Q40&gt;S40,1,0)-Q40-U40)*24))</f>
        <v/>
      </c>
      <c r="X40" s="171"/>
      <c r="Y40" s="186" t="str">
        <f t="shared" si="11"/>
        <v/>
      </c>
      <c r="Z40" s="171"/>
      <c r="AA40" s="171"/>
      <c r="AB40" s="171"/>
      <c r="AC40" s="171"/>
      <c r="AD40" s="171"/>
      <c r="AE40" s="171"/>
      <c r="AF40" s="171"/>
      <c r="AG40" s="171"/>
      <c r="AH40" s="171"/>
      <c r="AI40" s="171"/>
      <c r="AJ40" s="171"/>
      <c r="AK40" s="171"/>
      <c r="AL40" s="171"/>
      <c r="AM40" s="171"/>
    </row>
    <row r="41" spans="2:39" x14ac:dyDescent="0.4">
      <c r="B41" s="178" t="s">
        <v>77</v>
      </c>
      <c r="C41" s="179" t="s">
        <v>199</v>
      </c>
      <c r="D41" s="178" t="s">
        <v>16</v>
      </c>
      <c r="E41" s="180"/>
      <c r="F41" s="178" t="s">
        <v>17</v>
      </c>
      <c r="G41" s="180"/>
      <c r="H41" s="181" t="s">
        <v>46</v>
      </c>
      <c r="I41" s="180">
        <v>0</v>
      </c>
      <c r="J41" s="182" t="s">
        <v>2</v>
      </c>
      <c r="K41" s="186" t="str">
        <f t="shared" si="6"/>
        <v/>
      </c>
      <c r="L41" s="171"/>
      <c r="M41" s="184">
        <f>看多機!$J$11</f>
        <v>0.29166666666666669</v>
      </c>
      <c r="N41" s="170" t="s">
        <v>17</v>
      </c>
      <c r="O41" s="184">
        <f>看多機!$N$11</f>
        <v>0.83333333333333337</v>
      </c>
      <c r="P41" s="171"/>
      <c r="Q41" s="187" t="str">
        <f t="shared" si="7"/>
        <v/>
      </c>
      <c r="R41" s="170" t="s">
        <v>17</v>
      </c>
      <c r="S41" s="187" t="str">
        <f t="shared" si="8"/>
        <v/>
      </c>
      <c r="T41" s="185" t="s">
        <v>46</v>
      </c>
      <c r="U41" s="180">
        <f t="shared" si="10"/>
        <v>0</v>
      </c>
      <c r="V41" s="171" t="s">
        <v>2</v>
      </c>
      <c r="W41" s="186" t="str">
        <f t="shared" si="9"/>
        <v/>
      </c>
      <c r="X41" s="171"/>
      <c r="Y41" s="186" t="str">
        <f t="shared" si="11"/>
        <v/>
      </c>
      <c r="Z41" s="171"/>
      <c r="AA41" s="174" t="s">
        <v>203</v>
      </c>
      <c r="AB41" s="171"/>
      <c r="AC41" s="171"/>
      <c r="AD41" s="171"/>
      <c r="AE41" s="171"/>
      <c r="AF41" s="171"/>
      <c r="AG41" s="171"/>
      <c r="AH41" s="171"/>
      <c r="AI41" s="171"/>
      <c r="AJ41" s="171"/>
      <c r="AK41" s="171"/>
      <c r="AL41" s="171"/>
      <c r="AM41" s="171"/>
    </row>
    <row r="42" spans="2:39" x14ac:dyDescent="0.4">
      <c r="B42" s="178" t="s">
        <v>77</v>
      </c>
      <c r="C42" s="179" t="s">
        <v>200</v>
      </c>
      <c r="D42" s="178" t="s">
        <v>16</v>
      </c>
      <c r="E42" s="180"/>
      <c r="F42" s="178" t="s">
        <v>17</v>
      </c>
      <c r="G42" s="180"/>
      <c r="H42" s="181" t="s">
        <v>46</v>
      </c>
      <c r="I42" s="180">
        <v>0</v>
      </c>
      <c r="J42" s="182" t="s">
        <v>2</v>
      </c>
      <c r="K42" s="186" t="str">
        <f t="shared" si="6"/>
        <v/>
      </c>
      <c r="L42" s="171"/>
      <c r="M42" s="184">
        <f>看多機!$J$11</f>
        <v>0.29166666666666669</v>
      </c>
      <c r="N42" s="170" t="s">
        <v>17</v>
      </c>
      <c r="O42" s="184">
        <f>看多機!$N$11</f>
        <v>0.83333333333333337</v>
      </c>
      <c r="P42" s="171"/>
      <c r="Q42" s="187" t="str">
        <f t="shared" si="7"/>
        <v/>
      </c>
      <c r="R42" s="170" t="s">
        <v>17</v>
      </c>
      <c r="S42" s="187" t="str">
        <f t="shared" si="8"/>
        <v/>
      </c>
      <c r="T42" s="185" t="s">
        <v>46</v>
      </c>
      <c r="U42" s="180">
        <f t="shared" si="10"/>
        <v>0</v>
      </c>
      <c r="V42" s="171" t="s">
        <v>2</v>
      </c>
      <c r="W42" s="186" t="str">
        <f t="shared" si="9"/>
        <v/>
      </c>
      <c r="X42" s="171"/>
      <c r="Y42" s="186" t="str">
        <f t="shared" si="11"/>
        <v/>
      </c>
      <c r="Z42" s="171"/>
      <c r="AA42" s="174" t="s">
        <v>203</v>
      </c>
      <c r="AB42" s="171"/>
      <c r="AC42" s="171"/>
      <c r="AD42" s="171"/>
      <c r="AE42" s="171"/>
      <c r="AF42" s="171"/>
      <c r="AG42" s="171"/>
      <c r="AH42" s="171"/>
      <c r="AI42" s="171"/>
      <c r="AJ42" s="171"/>
      <c r="AK42" s="171"/>
      <c r="AL42" s="171"/>
      <c r="AM42" s="171"/>
    </row>
    <row r="43" spans="2:39" x14ac:dyDescent="0.4">
      <c r="B43" s="178"/>
      <c r="C43" s="179" t="s">
        <v>78</v>
      </c>
      <c r="D43" s="178" t="s">
        <v>16</v>
      </c>
      <c r="E43" s="180"/>
      <c r="F43" s="178" t="s">
        <v>17</v>
      </c>
      <c r="G43" s="180"/>
      <c r="H43" s="181" t="s">
        <v>46</v>
      </c>
      <c r="I43" s="180">
        <v>0</v>
      </c>
      <c r="J43" s="182" t="s">
        <v>2</v>
      </c>
      <c r="K43" s="186" t="str">
        <f t="shared" si="6"/>
        <v/>
      </c>
      <c r="L43" s="171"/>
      <c r="M43" s="184">
        <f>看多機!$J$11</f>
        <v>0.29166666666666669</v>
      </c>
      <c r="N43" s="170" t="s">
        <v>17</v>
      </c>
      <c r="O43" s="184">
        <f>看多機!$N$11</f>
        <v>0.83333333333333337</v>
      </c>
      <c r="P43" s="171"/>
      <c r="Q43" s="187" t="str">
        <f t="shared" si="7"/>
        <v/>
      </c>
      <c r="R43" s="170" t="s">
        <v>17</v>
      </c>
      <c r="S43" s="187" t="str">
        <f t="shared" si="8"/>
        <v/>
      </c>
      <c r="T43" s="185" t="s">
        <v>46</v>
      </c>
      <c r="U43" s="180">
        <f t="shared" si="10"/>
        <v>0</v>
      </c>
      <c r="V43" s="171" t="s">
        <v>2</v>
      </c>
      <c r="W43" s="186" t="str">
        <f t="shared" ref="W43:W45" si="17">IF(Q43="","",IF((S43+IF(Q43&gt;S43,1,0)-Q43-U43)*24=0,"",(S43+IF(Q43&gt;S43,1,0)-Q43-U43)*24))</f>
        <v/>
      </c>
      <c r="X43" s="171"/>
      <c r="Y43" s="186" t="str">
        <f t="shared" si="11"/>
        <v/>
      </c>
      <c r="Z43" s="171"/>
      <c r="AA43" s="171"/>
      <c r="AB43" s="171"/>
      <c r="AC43" s="171"/>
      <c r="AD43" s="171"/>
      <c r="AE43" s="171"/>
      <c r="AF43" s="171"/>
      <c r="AG43" s="171"/>
      <c r="AH43" s="171"/>
      <c r="AI43" s="171"/>
      <c r="AJ43" s="171"/>
      <c r="AK43" s="171"/>
      <c r="AL43" s="171"/>
      <c r="AM43" s="171"/>
    </row>
    <row r="44" spans="2:39" x14ac:dyDescent="0.4">
      <c r="B44" s="178" t="s">
        <v>201</v>
      </c>
      <c r="C44" s="191"/>
      <c r="D44" s="178" t="s">
        <v>16</v>
      </c>
      <c r="E44" s="180">
        <v>0.29166666666666669</v>
      </c>
      <c r="F44" s="178" t="s">
        <v>17</v>
      </c>
      <c r="G44" s="180">
        <v>0.39583333333333331</v>
      </c>
      <c r="H44" s="181" t="s">
        <v>46</v>
      </c>
      <c r="I44" s="180">
        <v>0</v>
      </c>
      <c r="J44" s="182" t="s">
        <v>2</v>
      </c>
      <c r="K44" s="186">
        <f t="shared" si="6"/>
        <v>2.4999999999999991</v>
      </c>
      <c r="L44" s="171"/>
      <c r="M44" s="184">
        <f>看多機!$J$11</f>
        <v>0.29166666666666669</v>
      </c>
      <c r="N44" s="170" t="s">
        <v>17</v>
      </c>
      <c r="O44" s="184">
        <f>看多機!$N$11</f>
        <v>0.83333333333333337</v>
      </c>
      <c r="P44" s="171"/>
      <c r="Q44" s="187">
        <f t="shared" si="7"/>
        <v>0.29166666666666669</v>
      </c>
      <c r="R44" s="170" t="s">
        <v>17</v>
      </c>
      <c r="S44" s="187">
        <f t="shared" si="8"/>
        <v>0.39583333333333331</v>
      </c>
      <c r="T44" s="185" t="s">
        <v>46</v>
      </c>
      <c r="U44" s="180">
        <f t="shared" si="10"/>
        <v>0</v>
      </c>
      <c r="V44" s="171" t="s">
        <v>2</v>
      </c>
      <c r="W44" s="186">
        <f t="shared" si="17"/>
        <v>2.4999999999999991</v>
      </c>
      <c r="X44" s="171"/>
      <c r="Y44" s="186" t="str">
        <f t="shared" si="11"/>
        <v>-</v>
      </c>
      <c r="Z44" s="171"/>
      <c r="AA44" s="171"/>
      <c r="AB44" s="171"/>
      <c r="AC44" s="171"/>
      <c r="AD44" s="171"/>
      <c r="AE44" s="171"/>
      <c r="AF44" s="171"/>
      <c r="AG44" s="171"/>
      <c r="AH44" s="171"/>
      <c r="AI44" s="171"/>
      <c r="AJ44" s="171"/>
      <c r="AK44" s="171"/>
      <c r="AL44" s="171"/>
      <c r="AM44" s="171"/>
    </row>
    <row r="45" spans="2:39" x14ac:dyDescent="0.4">
      <c r="B45" s="178" t="s">
        <v>92</v>
      </c>
      <c r="C45" s="192"/>
      <c r="D45" s="178" t="s">
        <v>16</v>
      </c>
      <c r="E45" s="180">
        <v>0.6875</v>
      </c>
      <c r="F45" s="178" t="s">
        <v>17</v>
      </c>
      <c r="G45" s="180">
        <v>0.83333333333333337</v>
      </c>
      <c r="H45" s="181" t="s">
        <v>46</v>
      </c>
      <c r="I45" s="180">
        <v>0</v>
      </c>
      <c r="J45" s="182" t="s">
        <v>2</v>
      </c>
      <c r="K45" s="186">
        <f t="shared" si="6"/>
        <v>3.5000000000000009</v>
      </c>
      <c r="L45" s="171"/>
      <c r="M45" s="184">
        <f>看多機!$J$11</f>
        <v>0.29166666666666669</v>
      </c>
      <c r="N45" s="170" t="s">
        <v>17</v>
      </c>
      <c r="O45" s="184">
        <f>看多機!$N$11</f>
        <v>0.83333333333333337</v>
      </c>
      <c r="P45" s="171"/>
      <c r="Q45" s="187">
        <f t="shared" si="7"/>
        <v>0.6875</v>
      </c>
      <c r="R45" s="170" t="s">
        <v>17</v>
      </c>
      <c r="S45" s="187">
        <f t="shared" si="8"/>
        <v>0.83333333333333337</v>
      </c>
      <c r="T45" s="185" t="s">
        <v>46</v>
      </c>
      <c r="U45" s="180">
        <f t="shared" si="10"/>
        <v>0</v>
      </c>
      <c r="V45" s="171" t="s">
        <v>2</v>
      </c>
      <c r="W45" s="186">
        <f t="shared" si="17"/>
        <v>3.5000000000000009</v>
      </c>
      <c r="X45" s="171"/>
      <c r="Y45" s="186" t="str">
        <f t="shared" si="11"/>
        <v>-</v>
      </c>
      <c r="Z45" s="171"/>
      <c r="AA45" s="171"/>
      <c r="AB45" s="171"/>
      <c r="AC45" s="171"/>
      <c r="AD45" s="171"/>
      <c r="AE45" s="171"/>
      <c r="AF45" s="171"/>
      <c r="AG45" s="171"/>
      <c r="AH45" s="171"/>
      <c r="AI45" s="171"/>
      <c r="AJ45" s="171"/>
      <c r="AK45" s="171"/>
      <c r="AL45" s="171"/>
      <c r="AM45" s="171"/>
    </row>
    <row r="46" spans="2:39" x14ac:dyDescent="0.4">
      <c r="B46" s="178" t="s">
        <v>93</v>
      </c>
      <c r="C46" s="193" t="s">
        <v>89</v>
      </c>
      <c r="D46" s="178" t="s">
        <v>16</v>
      </c>
      <c r="E46" s="180" t="s">
        <v>45</v>
      </c>
      <c r="F46" s="178" t="s">
        <v>17</v>
      </c>
      <c r="G46" s="180" t="s">
        <v>45</v>
      </c>
      <c r="H46" s="181" t="s">
        <v>46</v>
      </c>
      <c r="I46" s="180" t="s">
        <v>45</v>
      </c>
      <c r="J46" s="182" t="s">
        <v>2</v>
      </c>
      <c r="K46" s="186">
        <f>K44+K45</f>
        <v>6</v>
      </c>
      <c r="L46" s="171"/>
      <c r="M46" s="184">
        <f>看多機!$J$11</f>
        <v>0.29166666666666669</v>
      </c>
      <c r="N46" s="170" t="s">
        <v>17</v>
      </c>
      <c r="O46" s="184">
        <f>看多機!$N$11</f>
        <v>0.83333333333333337</v>
      </c>
      <c r="P46" s="171"/>
      <c r="Q46" s="187" t="str">
        <f t="shared" si="7"/>
        <v/>
      </c>
      <c r="R46" s="170" t="s">
        <v>17</v>
      </c>
      <c r="S46" s="187">
        <f t="shared" si="8"/>
        <v>0.83333333333333337</v>
      </c>
      <c r="T46" s="185" t="s">
        <v>46</v>
      </c>
      <c r="U46" s="180" t="str">
        <f t="shared" si="10"/>
        <v>-</v>
      </c>
      <c r="V46" s="171" t="s">
        <v>2</v>
      </c>
      <c r="W46" s="186">
        <f>W44+W45</f>
        <v>6</v>
      </c>
      <c r="X46" s="171"/>
      <c r="Y46" s="186" t="str">
        <f t="shared" si="11"/>
        <v>-</v>
      </c>
      <c r="Z46" s="171"/>
      <c r="AA46" s="171"/>
      <c r="AB46" s="171"/>
      <c r="AC46" s="171"/>
      <c r="AD46" s="171"/>
      <c r="AE46" s="171"/>
      <c r="AF46" s="171"/>
      <c r="AG46" s="171"/>
      <c r="AH46" s="171"/>
      <c r="AI46" s="171"/>
      <c r="AJ46" s="171"/>
      <c r="AK46" s="171"/>
      <c r="AL46" s="171"/>
      <c r="AM46" s="171"/>
    </row>
    <row r="47" spans="2:39" x14ac:dyDescent="0.4">
      <c r="B47" s="194" t="s">
        <v>202</v>
      </c>
      <c r="C47" s="179" t="s">
        <v>139</v>
      </c>
      <c r="D47" s="178" t="s">
        <v>16</v>
      </c>
      <c r="E47" s="180">
        <v>0.83333333333333337</v>
      </c>
      <c r="F47" s="178" t="s">
        <v>17</v>
      </c>
      <c r="G47" s="180">
        <v>0.29166666666666669</v>
      </c>
      <c r="H47" s="181" t="s">
        <v>46</v>
      </c>
      <c r="I47" s="180"/>
      <c r="J47" s="182" t="s">
        <v>2</v>
      </c>
      <c r="K47" s="186">
        <f t="shared" ref="K47" si="18">IF(OR(E47="",G47=""),"",(G47+IF(E47&gt;G47,1,0)-E47-I47)*24)</f>
        <v>11</v>
      </c>
      <c r="L47" s="171"/>
      <c r="M47" s="184">
        <f>看多機!$J$11</f>
        <v>0.29166666666666669</v>
      </c>
      <c r="N47" s="170" t="s">
        <v>17</v>
      </c>
      <c r="O47" s="184">
        <f>看多機!$N$11</f>
        <v>0.83333333333333337</v>
      </c>
      <c r="P47" s="171"/>
      <c r="Q47" s="187" t="str">
        <f t="shared" ref="Q47" si="19">IF(E47="","",IF(E47&lt;M47,M47,IF(E47&gt;=O47,"",E47)))</f>
        <v/>
      </c>
      <c r="R47" s="170" t="s">
        <v>17</v>
      </c>
      <c r="S47" s="187">
        <f t="shared" ref="S47" si="20">IF(G47="","",IF(G47&gt;E47,IF(G47&lt;O47,G47,O47),O47))</f>
        <v>0.83333333333333337</v>
      </c>
      <c r="T47" s="185" t="s">
        <v>46</v>
      </c>
      <c r="U47" s="180">
        <f t="shared" ref="U47" si="21">I47</f>
        <v>0</v>
      </c>
      <c r="V47" s="171" t="s">
        <v>2</v>
      </c>
      <c r="W47" s="186" t="str">
        <f t="shared" ref="W47" si="22">IF(Q47="","",IF((S47+IF(Q47&gt;S47,1,0)-Q47-U47)*24=0,"",(S47+IF(Q47&gt;S47,1,0)-Q47-U47)*24))</f>
        <v/>
      </c>
      <c r="X47" s="171"/>
      <c r="Y47" s="186">
        <f t="shared" si="11"/>
        <v>11</v>
      </c>
      <c r="Z47" s="171"/>
      <c r="AA47" s="171"/>
      <c r="AB47" s="171"/>
      <c r="AC47" s="171"/>
      <c r="AD47" s="171"/>
      <c r="AE47" s="171"/>
      <c r="AF47" s="171"/>
      <c r="AG47" s="171"/>
      <c r="AH47" s="171"/>
      <c r="AI47" s="171"/>
      <c r="AJ47" s="171"/>
      <c r="AK47" s="171"/>
      <c r="AL47" s="171"/>
      <c r="AM47" s="171"/>
    </row>
    <row r="48" spans="2:39" x14ac:dyDescent="0.4">
      <c r="B48" s="170"/>
      <c r="C48" s="170"/>
      <c r="D48" s="170"/>
      <c r="E48" s="171"/>
      <c r="F48" s="171"/>
      <c r="G48" s="171"/>
      <c r="H48" s="171"/>
      <c r="I48" s="170"/>
      <c r="J48" s="171"/>
      <c r="K48" s="171"/>
      <c r="L48" s="171"/>
      <c r="M48" s="171"/>
      <c r="N48" s="171"/>
      <c r="O48" s="171"/>
      <c r="P48" s="171"/>
      <c r="Q48" s="171"/>
      <c r="R48" s="171"/>
      <c r="S48" s="171"/>
      <c r="T48" s="171"/>
      <c r="U48" s="171"/>
      <c r="V48" s="171"/>
      <c r="W48" s="171"/>
      <c r="X48" s="171"/>
      <c r="Y48" s="171"/>
      <c r="Z48" s="171"/>
      <c r="AA48" s="171"/>
      <c r="AB48" s="171"/>
      <c r="AC48" s="171"/>
      <c r="AD48" s="171"/>
      <c r="AE48" s="171"/>
      <c r="AF48" s="171"/>
      <c r="AG48" s="171"/>
      <c r="AH48" s="171"/>
      <c r="AI48" s="171"/>
      <c r="AJ48" s="171"/>
      <c r="AK48" s="171"/>
      <c r="AL48" s="171"/>
      <c r="AM48" s="171"/>
    </row>
    <row r="49" spans="2:39" x14ac:dyDescent="0.4">
      <c r="B49" s="170"/>
      <c r="C49" s="170"/>
      <c r="D49" s="170"/>
      <c r="E49" s="171"/>
      <c r="F49" s="171"/>
      <c r="G49" s="171"/>
      <c r="H49" s="171"/>
      <c r="I49" s="170"/>
      <c r="J49" s="171"/>
      <c r="K49" s="171"/>
      <c r="L49" s="171"/>
      <c r="M49" s="171"/>
      <c r="N49" s="171"/>
      <c r="O49" s="171"/>
      <c r="P49" s="171"/>
      <c r="Q49" s="171"/>
      <c r="R49" s="171"/>
      <c r="S49" s="171"/>
      <c r="T49" s="171"/>
      <c r="U49" s="171"/>
      <c r="V49" s="171"/>
      <c r="W49" s="171"/>
      <c r="X49" s="171"/>
      <c r="Y49" s="171"/>
      <c r="Z49" s="171"/>
      <c r="AA49" s="171"/>
      <c r="AB49" s="171"/>
      <c r="AC49" s="171"/>
      <c r="AD49" s="171"/>
      <c r="AE49" s="171"/>
      <c r="AF49" s="171"/>
      <c r="AG49" s="171"/>
      <c r="AH49" s="171"/>
      <c r="AI49" s="171"/>
      <c r="AJ49" s="171"/>
      <c r="AK49" s="171"/>
      <c r="AL49" s="171"/>
      <c r="AM49" s="171"/>
    </row>
    <row r="50" spans="2:39" x14ac:dyDescent="0.4">
      <c r="B50" s="170"/>
      <c r="C50" s="170"/>
      <c r="D50" s="170"/>
      <c r="E50" s="171"/>
      <c r="F50" s="171"/>
      <c r="G50" s="171"/>
      <c r="H50" s="171"/>
      <c r="I50" s="170"/>
      <c r="J50" s="171"/>
      <c r="K50" s="171"/>
      <c r="L50" s="171"/>
      <c r="M50" s="171"/>
      <c r="N50" s="171"/>
      <c r="O50" s="171"/>
      <c r="P50" s="171"/>
      <c r="Q50" s="171"/>
      <c r="R50" s="171"/>
      <c r="S50" s="171"/>
      <c r="T50" s="171"/>
      <c r="U50" s="171"/>
      <c r="V50" s="171"/>
      <c r="W50" s="171"/>
      <c r="X50" s="171"/>
      <c r="Y50" s="171"/>
      <c r="Z50" s="171"/>
      <c r="AA50" s="171"/>
      <c r="AB50" s="171"/>
      <c r="AC50" s="171"/>
      <c r="AD50" s="171"/>
      <c r="AE50" s="171"/>
      <c r="AF50" s="171"/>
      <c r="AG50" s="171"/>
      <c r="AH50" s="171"/>
      <c r="AI50" s="171"/>
      <c r="AJ50" s="171"/>
      <c r="AK50" s="171"/>
      <c r="AL50" s="171"/>
      <c r="AM50" s="171"/>
    </row>
    <row r="51" spans="2:39" x14ac:dyDescent="0.4">
      <c r="B51" s="170"/>
      <c r="C51" s="170"/>
      <c r="D51" s="170"/>
      <c r="E51" s="171"/>
      <c r="F51" s="171"/>
      <c r="G51" s="171"/>
      <c r="H51" s="171"/>
      <c r="I51" s="170"/>
      <c r="J51" s="171"/>
      <c r="K51" s="171"/>
      <c r="L51" s="171"/>
      <c r="M51" s="171"/>
      <c r="N51" s="171"/>
      <c r="O51" s="171"/>
      <c r="P51" s="171"/>
      <c r="Q51" s="171"/>
      <c r="R51" s="171"/>
      <c r="S51" s="171"/>
      <c r="T51" s="171"/>
      <c r="U51" s="171"/>
      <c r="V51" s="171"/>
      <c r="W51" s="171"/>
      <c r="X51" s="171"/>
      <c r="Y51" s="171"/>
      <c r="Z51" s="171"/>
      <c r="AA51" s="171"/>
      <c r="AB51" s="171"/>
      <c r="AC51" s="171"/>
      <c r="AD51" s="171"/>
      <c r="AE51" s="171"/>
      <c r="AF51" s="171"/>
      <c r="AG51" s="171"/>
      <c r="AH51" s="171"/>
      <c r="AI51" s="171"/>
      <c r="AJ51" s="171"/>
      <c r="AK51" s="171"/>
      <c r="AL51" s="171"/>
      <c r="AM51" s="171"/>
    </row>
    <row r="52" spans="2:39" x14ac:dyDescent="0.4">
      <c r="B52" s="170"/>
      <c r="C52" s="170"/>
      <c r="D52" s="170"/>
      <c r="E52" s="171"/>
      <c r="F52" s="171"/>
      <c r="G52" s="171"/>
      <c r="H52" s="171"/>
      <c r="I52" s="170"/>
      <c r="J52" s="171"/>
      <c r="K52" s="171"/>
      <c r="L52" s="171"/>
      <c r="M52" s="171"/>
      <c r="N52" s="171"/>
      <c r="O52" s="171"/>
      <c r="P52" s="171"/>
      <c r="Q52" s="171"/>
      <c r="R52" s="171"/>
      <c r="S52" s="171"/>
      <c r="T52" s="171"/>
      <c r="U52" s="171"/>
      <c r="V52" s="171"/>
      <c r="W52" s="171"/>
      <c r="X52" s="171"/>
      <c r="Y52" s="171"/>
      <c r="Z52" s="171"/>
      <c r="AA52" s="171"/>
      <c r="AB52" s="171"/>
      <c r="AC52" s="171"/>
      <c r="AD52" s="171"/>
      <c r="AE52" s="171"/>
      <c r="AF52" s="171"/>
      <c r="AG52" s="171"/>
      <c r="AH52" s="171"/>
      <c r="AI52" s="171"/>
      <c r="AJ52" s="171"/>
      <c r="AK52" s="171"/>
      <c r="AL52" s="171"/>
      <c r="AM52" s="171"/>
    </row>
    <row r="53" spans="2:39" x14ac:dyDescent="0.4">
      <c r="B53" s="170"/>
      <c r="C53" s="170"/>
      <c r="D53" s="170"/>
      <c r="E53" s="171"/>
      <c r="F53" s="171"/>
      <c r="G53" s="171"/>
      <c r="H53" s="171"/>
      <c r="I53" s="170"/>
      <c r="J53" s="171"/>
      <c r="K53" s="171"/>
      <c r="L53" s="171"/>
      <c r="M53" s="171"/>
      <c r="N53" s="171"/>
      <c r="O53" s="171"/>
      <c r="P53" s="171"/>
      <c r="Q53" s="171"/>
      <c r="R53" s="171"/>
      <c r="S53" s="171"/>
      <c r="T53" s="171"/>
      <c r="U53" s="171"/>
      <c r="V53" s="171"/>
      <c r="W53" s="171"/>
      <c r="X53" s="171"/>
      <c r="Y53" s="171"/>
      <c r="Z53" s="171"/>
      <c r="AA53" s="171"/>
      <c r="AB53" s="171"/>
      <c r="AC53" s="171"/>
      <c r="AD53" s="171"/>
      <c r="AE53" s="171"/>
      <c r="AF53" s="171"/>
      <c r="AG53" s="171"/>
      <c r="AH53" s="171"/>
      <c r="AI53" s="171"/>
      <c r="AJ53" s="171"/>
      <c r="AK53" s="171"/>
      <c r="AL53" s="171"/>
      <c r="AM53" s="171"/>
    </row>
    <row r="54" spans="2:39" x14ac:dyDescent="0.4">
      <c r="B54" s="170"/>
      <c r="C54" s="170"/>
      <c r="D54" s="170"/>
      <c r="E54" s="171"/>
      <c r="F54" s="171"/>
      <c r="G54" s="171"/>
      <c r="H54" s="171"/>
      <c r="I54" s="170"/>
      <c r="J54" s="171"/>
      <c r="K54" s="171"/>
      <c r="L54" s="171"/>
      <c r="M54" s="171"/>
      <c r="N54" s="171"/>
      <c r="O54" s="171"/>
      <c r="P54" s="171"/>
      <c r="Q54" s="171"/>
      <c r="R54" s="171"/>
      <c r="S54" s="171"/>
      <c r="T54" s="171"/>
      <c r="U54" s="171"/>
      <c r="V54" s="171"/>
      <c r="W54" s="171"/>
      <c r="X54" s="171"/>
      <c r="Y54" s="171"/>
      <c r="Z54" s="171"/>
      <c r="AA54" s="171"/>
      <c r="AB54" s="171"/>
      <c r="AC54" s="171"/>
      <c r="AD54" s="171"/>
      <c r="AE54" s="171"/>
      <c r="AF54" s="171"/>
      <c r="AG54" s="171"/>
      <c r="AH54" s="171"/>
      <c r="AI54" s="171"/>
      <c r="AJ54" s="171"/>
      <c r="AK54" s="171"/>
      <c r="AL54" s="171"/>
      <c r="AM54" s="171"/>
    </row>
    <row r="55" spans="2:39" x14ac:dyDescent="0.4">
      <c r="B55" s="170"/>
      <c r="C55" s="170"/>
      <c r="D55" s="170"/>
      <c r="E55" s="171"/>
      <c r="F55" s="171"/>
      <c r="G55" s="171"/>
      <c r="H55" s="171"/>
      <c r="I55" s="170"/>
      <c r="J55" s="171"/>
      <c r="K55" s="171"/>
      <c r="L55" s="171"/>
      <c r="M55" s="171"/>
      <c r="N55" s="171"/>
      <c r="O55" s="171"/>
      <c r="P55" s="171"/>
      <c r="Q55" s="171"/>
      <c r="R55" s="171"/>
      <c r="S55" s="171"/>
      <c r="T55" s="171"/>
      <c r="U55" s="171"/>
      <c r="V55" s="171"/>
      <c r="W55" s="171"/>
      <c r="X55" s="171"/>
      <c r="Y55" s="171"/>
      <c r="Z55" s="171"/>
      <c r="AA55" s="171"/>
      <c r="AB55" s="171"/>
      <c r="AC55" s="171"/>
      <c r="AD55" s="171"/>
      <c r="AE55" s="171"/>
      <c r="AF55" s="171"/>
      <c r="AG55" s="171"/>
      <c r="AH55" s="171"/>
      <c r="AI55" s="171"/>
      <c r="AJ55" s="171"/>
      <c r="AK55" s="171"/>
      <c r="AL55" s="171"/>
      <c r="AM55" s="171"/>
    </row>
    <row r="56" spans="2:39" x14ac:dyDescent="0.4">
      <c r="B56" s="170"/>
      <c r="C56" s="170"/>
      <c r="D56" s="170"/>
      <c r="E56" s="171"/>
      <c r="F56" s="171"/>
      <c r="G56" s="171"/>
      <c r="H56" s="171"/>
      <c r="I56" s="170"/>
      <c r="J56" s="171"/>
      <c r="K56" s="171"/>
      <c r="L56" s="171"/>
      <c r="M56" s="171"/>
      <c r="N56" s="171"/>
      <c r="O56" s="171"/>
      <c r="P56" s="171"/>
      <c r="Q56" s="171"/>
      <c r="R56" s="171"/>
      <c r="S56" s="171"/>
      <c r="T56" s="171"/>
      <c r="U56" s="171"/>
      <c r="V56" s="171"/>
      <c r="W56" s="171"/>
      <c r="X56" s="171"/>
      <c r="Y56" s="171"/>
      <c r="Z56" s="171"/>
      <c r="AA56" s="171"/>
      <c r="AB56" s="171"/>
      <c r="AC56" s="171"/>
      <c r="AD56" s="171"/>
      <c r="AE56" s="171"/>
      <c r="AF56" s="171"/>
      <c r="AG56" s="171"/>
      <c r="AH56" s="171"/>
      <c r="AI56" s="171"/>
      <c r="AJ56" s="171"/>
      <c r="AK56" s="171"/>
      <c r="AL56" s="171"/>
      <c r="AM56" s="171"/>
    </row>
    <row r="57" spans="2:39" x14ac:dyDescent="0.4">
      <c r="B57" s="170"/>
      <c r="C57" s="170"/>
      <c r="D57" s="170"/>
      <c r="E57" s="171"/>
      <c r="F57" s="171"/>
      <c r="G57" s="171"/>
      <c r="H57" s="171"/>
      <c r="I57" s="170"/>
      <c r="J57" s="171"/>
      <c r="K57" s="171"/>
      <c r="L57" s="171"/>
      <c r="M57" s="171"/>
      <c r="N57" s="171"/>
      <c r="O57" s="171"/>
      <c r="P57" s="171"/>
      <c r="Q57" s="171"/>
      <c r="R57" s="171"/>
      <c r="S57" s="171"/>
      <c r="T57" s="171"/>
      <c r="U57" s="171"/>
      <c r="V57" s="171"/>
      <c r="W57" s="171"/>
      <c r="X57" s="171"/>
      <c r="Y57" s="171"/>
      <c r="Z57" s="171"/>
      <c r="AA57" s="171"/>
      <c r="AB57" s="171"/>
      <c r="AC57" s="171"/>
      <c r="AD57" s="171"/>
      <c r="AE57" s="171"/>
      <c r="AF57" s="171"/>
      <c r="AG57" s="171"/>
      <c r="AH57" s="171"/>
      <c r="AI57" s="171"/>
      <c r="AJ57" s="171"/>
      <c r="AK57" s="171"/>
      <c r="AL57" s="171"/>
      <c r="AM57" s="171"/>
    </row>
    <row r="58" spans="2:39" x14ac:dyDescent="0.4">
      <c r="B58" s="170"/>
      <c r="C58" s="170"/>
      <c r="D58" s="170"/>
      <c r="E58" s="171"/>
      <c r="F58" s="171"/>
      <c r="G58" s="171"/>
      <c r="H58" s="171"/>
      <c r="I58" s="170"/>
      <c r="J58" s="171"/>
      <c r="K58" s="171"/>
      <c r="L58" s="171"/>
      <c r="M58" s="171"/>
      <c r="N58" s="171"/>
      <c r="O58" s="171"/>
      <c r="P58" s="171"/>
      <c r="Q58" s="171"/>
      <c r="R58" s="171"/>
      <c r="S58" s="171"/>
      <c r="T58" s="171"/>
      <c r="U58" s="171"/>
      <c r="V58" s="171"/>
      <c r="W58" s="171"/>
      <c r="X58" s="171"/>
      <c r="Y58" s="171"/>
      <c r="Z58" s="171"/>
      <c r="AA58" s="171"/>
      <c r="AB58" s="171"/>
      <c r="AC58" s="171"/>
      <c r="AD58" s="171"/>
      <c r="AE58" s="171"/>
      <c r="AF58" s="171"/>
      <c r="AG58" s="171"/>
      <c r="AH58" s="171"/>
      <c r="AI58" s="171"/>
      <c r="AJ58" s="171"/>
      <c r="AK58" s="171"/>
      <c r="AL58" s="171"/>
      <c r="AM58" s="171"/>
    </row>
    <row r="59" spans="2:39" x14ac:dyDescent="0.4">
      <c r="B59" s="170"/>
      <c r="C59" s="170"/>
      <c r="D59" s="170"/>
      <c r="E59" s="171"/>
      <c r="F59" s="171"/>
      <c r="G59" s="171"/>
      <c r="H59" s="171"/>
      <c r="I59" s="170"/>
      <c r="J59" s="171"/>
      <c r="K59" s="171"/>
      <c r="L59" s="171"/>
      <c r="M59" s="171"/>
      <c r="N59" s="171"/>
      <c r="O59" s="171"/>
      <c r="P59" s="171"/>
      <c r="Q59" s="171"/>
      <c r="R59" s="171"/>
      <c r="S59" s="171"/>
      <c r="T59" s="171"/>
      <c r="U59" s="171"/>
      <c r="V59" s="171"/>
      <c r="W59" s="171"/>
      <c r="X59" s="171"/>
      <c r="Y59" s="171"/>
      <c r="Z59" s="171"/>
      <c r="AA59" s="171"/>
      <c r="AB59" s="171"/>
      <c r="AC59" s="171"/>
      <c r="AD59" s="171"/>
      <c r="AE59" s="171"/>
      <c r="AF59" s="171"/>
      <c r="AG59" s="171"/>
      <c r="AH59" s="171"/>
      <c r="AI59" s="171"/>
      <c r="AJ59" s="171"/>
      <c r="AK59" s="171"/>
      <c r="AL59" s="171"/>
      <c r="AM59" s="171"/>
    </row>
    <row r="60" spans="2:39" x14ac:dyDescent="0.4">
      <c r="B60" s="170"/>
      <c r="C60" s="170"/>
      <c r="D60" s="170"/>
      <c r="E60" s="171"/>
      <c r="F60" s="171"/>
      <c r="G60" s="171"/>
      <c r="H60" s="171"/>
      <c r="I60" s="170"/>
      <c r="J60" s="171"/>
      <c r="K60" s="171"/>
      <c r="L60" s="171"/>
      <c r="M60" s="171"/>
      <c r="N60" s="171"/>
      <c r="O60" s="171"/>
      <c r="P60" s="171"/>
      <c r="Q60" s="171"/>
      <c r="R60" s="171"/>
      <c r="S60" s="171"/>
      <c r="T60" s="171"/>
      <c r="U60" s="171"/>
      <c r="V60" s="171"/>
      <c r="W60" s="171"/>
      <c r="X60" s="171"/>
      <c r="Y60" s="171"/>
      <c r="Z60" s="171"/>
      <c r="AA60" s="171"/>
      <c r="AB60" s="171"/>
      <c r="AC60" s="171"/>
      <c r="AD60" s="171"/>
      <c r="AE60" s="171"/>
      <c r="AF60" s="171"/>
      <c r="AG60" s="171"/>
      <c r="AH60" s="171"/>
      <c r="AI60" s="171"/>
      <c r="AJ60" s="171"/>
      <c r="AK60" s="171"/>
      <c r="AL60" s="171"/>
      <c r="AM60" s="171"/>
    </row>
    <row r="61" spans="2:39" x14ac:dyDescent="0.4">
      <c r="B61" s="170"/>
      <c r="C61" s="170"/>
      <c r="D61" s="170"/>
      <c r="E61" s="171"/>
      <c r="F61" s="171"/>
      <c r="G61" s="171"/>
      <c r="H61" s="171"/>
      <c r="I61" s="170"/>
      <c r="J61" s="171"/>
      <c r="K61" s="171"/>
      <c r="L61" s="171"/>
      <c r="M61" s="171"/>
      <c r="N61" s="171"/>
      <c r="O61" s="171"/>
      <c r="P61" s="171"/>
      <c r="Q61" s="171"/>
      <c r="R61" s="171"/>
      <c r="S61" s="171"/>
      <c r="T61" s="171"/>
      <c r="U61" s="171"/>
      <c r="V61" s="171"/>
      <c r="W61" s="171"/>
      <c r="X61" s="171"/>
      <c r="Y61" s="171"/>
      <c r="Z61" s="171"/>
      <c r="AA61" s="171"/>
      <c r="AB61" s="171"/>
      <c r="AC61" s="171"/>
      <c r="AD61" s="171"/>
      <c r="AE61" s="171"/>
      <c r="AF61" s="171"/>
      <c r="AG61" s="171"/>
      <c r="AH61" s="171"/>
      <c r="AI61" s="171"/>
      <c r="AJ61" s="171"/>
      <c r="AK61" s="171"/>
      <c r="AL61" s="171"/>
      <c r="AM61" s="171"/>
    </row>
    <row r="62" spans="2:39" x14ac:dyDescent="0.4">
      <c r="B62" s="170"/>
      <c r="C62" s="170"/>
      <c r="D62" s="170"/>
      <c r="E62" s="171"/>
      <c r="F62" s="171"/>
      <c r="G62" s="171"/>
      <c r="H62" s="171"/>
      <c r="I62" s="170"/>
      <c r="J62" s="171"/>
      <c r="K62" s="171"/>
      <c r="L62" s="171"/>
      <c r="M62" s="171"/>
      <c r="N62" s="171"/>
      <c r="O62" s="171"/>
      <c r="P62" s="171"/>
      <c r="Q62" s="171"/>
      <c r="R62" s="171"/>
      <c r="S62" s="171"/>
      <c r="T62" s="171"/>
      <c r="U62" s="171"/>
      <c r="V62" s="171"/>
      <c r="W62" s="171"/>
      <c r="X62" s="171"/>
      <c r="Y62" s="171"/>
      <c r="Z62" s="171"/>
      <c r="AA62" s="171"/>
      <c r="AB62" s="171"/>
      <c r="AC62" s="171"/>
      <c r="AD62" s="171"/>
      <c r="AE62" s="171"/>
      <c r="AF62" s="171"/>
      <c r="AG62" s="171"/>
      <c r="AH62" s="171"/>
      <c r="AI62" s="171"/>
      <c r="AJ62" s="171"/>
      <c r="AK62" s="171"/>
      <c r="AL62" s="171"/>
      <c r="AM62" s="171"/>
    </row>
    <row r="63" spans="2:39" x14ac:dyDescent="0.4">
      <c r="B63" s="170"/>
      <c r="C63" s="170"/>
      <c r="D63" s="170"/>
      <c r="E63" s="171"/>
      <c r="F63" s="171"/>
      <c r="G63" s="171"/>
      <c r="H63" s="171"/>
      <c r="I63" s="170"/>
      <c r="J63" s="171"/>
      <c r="K63" s="171"/>
      <c r="L63" s="171"/>
      <c r="M63" s="171"/>
      <c r="N63" s="171"/>
      <c r="O63" s="171"/>
      <c r="P63" s="171"/>
      <c r="Q63" s="171"/>
      <c r="R63" s="171"/>
      <c r="S63" s="171"/>
      <c r="T63" s="171"/>
      <c r="U63" s="171"/>
      <c r="V63" s="171"/>
      <c r="W63" s="171"/>
      <c r="X63" s="171"/>
      <c r="Y63" s="171"/>
      <c r="Z63" s="171"/>
      <c r="AA63" s="171"/>
      <c r="AB63" s="171"/>
      <c r="AC63" s="171"/>
      <c r="AD63" s="171"/>
      <c r="AE63" s="171"/>
      <c r="AF63" s="171"/>
      <c r="AG63" s="171"/>
      <c r="AH63" s="171"/>
      <c r="AI63" s="171"/>
      <c r="AJ63" s="171"/>
      <c r="AK63" s="171"/>
      <c r="AL63" s="171"/>
      <c r="AM63" s="171"/>
    </row>
    <row r="64" spans="2:39" x14ac:dyDescent="0.4">
      <c r="B64" s="170"/>
      <c r="C64" s="170"/>
      <c r="D64" s="170"/>
      <c r="E64" s="171"/>
      <c r="F64" s="171"/>
      <c r="G64" s="171"/>
      <c r="H64" s="171"/>
      <c r="I64" s="170"/>
      <c r="J64" s="171"/>
      <c r="K64" s="171"/>
      <c r="L64" s="171"/>
      <c r="M64" s="171"/>
      <c r="N64" s="171"/>
      <c r="O64" s="171"/>
      <c r="P64" s="171"/>
      <c r="Q64" s="171"/>
      <c r="R64" s="171"/>
      <c r="S64" s="171"/>
      <c r="T64" s="171"/>
      <c r="U64" s="171"/>
      <c r="V64" s="171"/>
      <c r="W64" s="171"/>
      <c r="X64" s="171"/>
      <c r="Y64" s="171"/>
      <c r="Z64" s="171"/>
      <c r="AA64" s="171"/>
      <c r="AB64" s="171"/>
      <c r="AC64" s="171"/>
      <c r="AD64" s="171"/>
      <c r="AE64" s="171"/>
      <c r="AF64" s="171"/>
      <c r="AG64" s="171"/>
      <c r="AH64" s="171"/>
      <c r="AI64" s="171"/>
      <c r="AJ64" s="171"/>
      <c r="AK64" s="171"/>
      <c r="AL64" s="171"/>
      <c r="AM64" s="171"/>
    </row>
    <row r="65" spans="2:39" x14ac:dyDescent="0.4">
      <c r="B65" s="170"/>
      <c r="C65" s="170"/>
      <c r="D65" s="170"/>
      <c r="E65" s="171"/>
      <c r="F65" s="171"/>
      <c r="G65" s="171"/>
      <c r="H65" s="171"/>
      <c r="I65" s="170"/>
      <c r="J65" s="171"/>
      <c r="K65" s="171"/>
      <c r="L65" s="171"/>
      <c r="M65" s="171"/>
      <c r="N65" s="171"/>
      <c r="O65" s="171"/>
      <c r="P65" s="171"/>
      <c r="Q65" s="171"/>
      <c r="R65" s="171"/>
      <c r="S65" s="171"/>
      <c r="T65" s="171"/>
      <c r="U65" s="171"/>
      <c r="V65" s="171"/>
      <c r="W65" s="171"/>
      <c r="X65" s="171"/>
      <c r="Y65" s="171"/>
      <c r="Z65" s="171"/>
      <c r="AA65" s="171"/>
      <c r="AB65" s="171"/>
      <c r="AC65" s="171"/>
      <c r="AD65" s="171"/>
      <c r="AE65" s="171"/>
      <c r="AF65" s="171"/>
      <c r="AG65" s="171"/>
      <c r="AH65" s="171"/>
      <c r="AI65" s="171"/>
      <c r="AJ65" s="171"/>
      <c r="AK65" s="171"/>
      <c r="AL65" s="171"/>
      <c r="AM65" s="171"/>
    </row>
    <row r="66" spans="2:39" x14ac:dyDescent="0.4">
      <c r="B66" s="170"/>
      <c r="C66" s="170"/>
      <c r="D66" s="170"/>
      <c r="E66" s="171"/>
      <c r="F66" s="171"/>
      <c r="G66" s="171"/>
      <c r="H66" s="171"/>
      <c r="I66" s="170"/>
      <c r="J66" s="171"/>
      <c r="K66" s="171"/>
      <c r="L66" s="171"/>
      <c r="M66" s="171"/>
      <c r="N66" s="171"/>
      <c r="O66" s="171"/>
      <c r="P66" s="171"/>
      <c r="Q66" s="171"/>
      <c r="R66" s="171"/>
      <c r="S66" s="171"/>
      <c r="T66" s="171"/>
      <c r="U66" s="171"/>
      <c r="V66" s="171"/>
      <c r="W66" s="171"/>
      <c r="X66" s="171"/>
      <c r="Y66" s="171"/>
      <c r="Z66" s="171"/>
      <c r="AA66" s="171"/>
      <c r="AB66" s="171"/>
      <c r="AC66" s="171"/>
      <c r="AD66" s="171"/>
      <c r="AE66" s="171"/>
      <c r="AF66" s="171"/>
      <c r="AG66" s="171"/>
      <c r="AH66" s="171"/>
      <c r="AI66" s="171"/>
      <c r="AJ66" s="171"/>
      <c r="AK66" s="171"/>
      <c r="AL66" s="171"/>
      <c r="AM66" s="171"/>
    </row>
    <row r="67" spans="2:39" x14ac:dyDescent="0.4">
      <c r="B67" s="170"/>
      <c r="C67" s="170"/>
      <c r="D67" s="170"/>
      <c r="E67" s="171"/>
      <c r="F67" s="171"/>
      <c r="G67" s="171"/>
      <c r="H67" s="171"/>
      <c r="I67" s="170"/>
      <c r="J67" s="171"/>
      <c r="K67" s="171"/>
      <c r="L67" s="171"/>
      <c r="M67" s="171"/>
      <c r="N67" s="171"/>
      <c r="O67" s="171"/>
      <c r="P67" s="171"/>
      <c r="Q67" s="171"/>
      <c r="R67" s="171"/>
      <c r="S67" s="171"/>
      <c r="T67" s="171"/>
      <c r="U67" s="171"/>
      <c r="V67" s="171"/>
      <c r="W67" s="171"/>
      <c r="X67" s="171"/>
      <c r="Y67" s="171"/>
      <c r="Z67" s="171"/>
      <c r="AA67" s="171"/>
      <c r="AB67" s="171"/>
      <c r="AC67" s="171"/>
      <c r="AD67" s="171"/>
      <c r="AE67" s="171"/>
      <c r="AF67" s="171"/>
      <c r="AG67" s="171"/>
      <c r="AH67" s="171"/>
      <c r="AI67" s="171"/>
      <c r="AJ67" s="171"/>
      <c r="AK67" s="171"/>
      <c r="AL67" s="171"/>
      <c r="AM67" s="171"/>
    </row>
    <row r="68" spans="2:39" x14ac:dyDescent="0.4">
      <c r="B68" s="170"/>
      <c r="C68" s="170"/>
      <c r="D68" s="170"/>
      <c r="E68" s="171"/>
      <c r="F68" s="171"/>
      <c r="G68" s="171"/>
      <c r="H68" s="171"/>
      <c r="I68" s="170"/>
      <c r="J68" s="171"/>
      <c r="K68" s="171"/>
      <c r="L68" s="171"/>
      <c r="M68" s="171"/>
      <c r="N68" s="171"/>
      <c r="O68" s="171"/>
      <c r="P68" s="171"/>
      <c r="Q68" s="171"/>
      <c r="R68" s="171"/>
      <c r="S68" s="171"/>
      <c r="T68" s="171"/>
      <c r="U68" s="171"/>
      <c r="V68" s="171"/>
      <c r="W68" s="171"/>
      <c r="X68" s="171"/>
      <c r="Y68" s="171"/>
      <c r="Z68" s="171"/>
      <c r="AA68" s="171"/>
      <c r="AB68" s="171"/>
      <c r="AC68" s="171"/>
      <c r="AD68" s="171"/>
      <c r="AE68" s="171"/>
      <c r="AF68" s="171"/>
      <c r="AG68" s="171"/>
      <c r="AH68" s="171"/>
      <c r="AI68" s="171"/>
      <c r="AJ68" s="171"/>
      <c r="AK68" s="171"/>
      <c r="AL68" s="171"/>
      <c r="AM68" s="171"/>
    </row>
    <row r="69" spans="2:39" x14ac:dyDescent="0.4">
      <c r="B69" s="170"/>
      <c r="C69" s="170"/>
      <c r="D69" s="170"/>
      <c r="E69" s="171"/>
      <c r="F69" s="171"/>
      <c r="G69" s="171"/>
      <c r="H69" s="171"/>
      <c r="I69" s="170"/>
      <c r="J69" s="171"/>
      <c r="K69" s="171"/>
      <c r="L69" s="171"/>
      <c r="M69" s="171"/>
      <c r="N69" s="171"/>
      <c r="O69" s="171"/>
      <c r="P69" s="171"/>
      <c r="Q69" s="171"/>
      <c r="R69" s="171"/>
      <c r="S69" s="171"/>
      <c r="T69" s="171"/>
      <c r="U69" s="171"/>
      <c r="V69" s="171"/>
      <c r="W69" s="171"/>
      <c r="X69" s="171"/>
      <c r="Y69" s="171"/>
      <c r="Z69" s="171"/>
      <c r="AA69" s="171"/>
      <c r="AB69" s="171"/>
      <c r="AC69" s="171"/>
      <c r="AD69" s="171"/>
      <c r="AE69" s="171"/>
      <c r="AF69" s="171"/>
      <c r="AG69" s="171"/>
      <c r="AH69" s="171"/>
      <c r="AI69" s="171"/>
      <c r="AJ69" s="171"/>
      <c r="AK69" s="171"/>
      <c r="AL69" s="171"/>
      <c r="AM69" s="171"/>
    </row>
    <row r="70" spans="2:39" x14ac:dyDescent="0.4">
      <c r="B70" s="170"/>
      <c r="C70" s="170"/>
      <c r="D70" s="170"/>
      <c r="E70" s="171"/>
      <c r="F70" s="171"/>
      <c r="G70" s="171"/>
      <c r="H70" s="171"/>
      <c r="I70" s="170"/>
      <c r="J70" s="171"/>
      <c r="K70" s="171"/>
      <c r="L70" s="171"/>
      <c r="M70" s="171"/>
      <c r="N70" s="171"/>
      <c r="O70" s="171"/>
      <c r="P70" s="171"/>
      <c r="Q70" s="171"/>
      <c r="R70" s="171"/>
      <c r="S70" s="171"/>
      <c r="T70" s="171"/>
      <c r="U70" s="171"/>
      <c r="V70" s="171"/>
      <c r="W70" s="171"/>
      <c r="X70" s="171"/>
      <c r="Y70" s="171"/>
      <c r="Z70" s="171"/>
      <c r="AA70" s="171"/>
      <c r="AB70" s="171"/>
      <c r="AC70" s="171"/>
      <c r="AD70" s="171"/>
      <c r="AE70" s="171"/>
      <c r="AF70" s="171"/>
      <c r="AG70" s="171"/>
      <c r="AH70" s="171"/>
      <c r="AI70" s="171"/>
      <c r="AJ70" s="171"/>
      <c r="AK70" s="171"/>
      <c r="AL70" s="171"/>
      <c r="AM70" s="171"/>
    </row>
    <row r="71" spans="2:39" x14ac:dyDescent="0.4">
      <c r="B71" s="170"/>
      <c r="C71" s="170"/>
      <c r="D71" s="170"/>
      <c r="E71" s="171"/>
      <c r="F71" s="171"/>
      <c r="G71" s="171"/>
      <c r="H71" s="171"/>
      <c r="I71" s="170"/>
      <c r="J71" s="171"/>
      <c r="K71" s="171"/>
      <c r="L71" s="171"/>
      <c r="M71" s="171"/>
      <c r="N71" s="171"/>
      <c r="O71" s="171"/>
      <c r="P71" s="171"/>
      <c r="Q71" s="171"/>
      <c r="R71" s="171"/>
      <c r="S71" s="171"/>
      <c r="T71" s="171"/>
      <c r="U71" s="171"/>
      <c r="V71" s="171"/>
      <c r="W71" s="171"/>
      <c r="X71" s="171"/>
      <c r="Y71" s="171"/>
      <c r="Z71" s="171"/>
      <c r="AA71" s="171"/>
      <c r="AB71" s="171"/>
      <c r="AC71" s="171"/>
      <c r="AD71" s="171"/>
      <c r="AE71" s="171"/>
      <c r="AF71" s="171"/>
      <c r="AG71" s="171"/>
      <c r="AH71" s="171"/>
      <c r="AI71" s="171"/>
      <c r="AJ71" s="171"/>
      <c r="AK71" s="171"/>
      <c r="AL71" s="171"/>
      <c r="AM71" s="171"/>
    </row>
    <row r="72" spans="2:39" x14ac:dyDescent="0.4">
      <c r="B72" s="170"/>
      <c r="C72" s="170"/>
      <c r="D72" s="170"/>
      <c r="E72" s="171"/>
      <c r="F72" s="171"/>
      <c r="G72" s="171"/>
      <c r="H72" s="171"/>
      <c r="I72" s="170"/>
      <c r="J72" s="171"/>
      <c r="K72" s="171"/>
      <c r="L72" s="171"/>
      <c r="M72" s="171"/>
      <c r="N72" s="171"/>
      <c r="O72" s="171"/>
      <c r="P72" s="171"/>
      <c r="Q72" s="171"/>
      <c r="R72" s="171"/>
      <c r="S72" s="171"/>
      <c r="T72" s="171"/>
      <c r="U72" s="171"/>
      <c r="V72" s="171"/>
      <c r="W72" s="171"/>
      <c r="X72" s="171"/>
      <c r="Y72" s="171"/>
      <c r="Z72" s="171"/>
      <c r="AA72" s="171"/>
      <c r="AB72" s="171"/>
      <c r="AC72" s="171"/>
      <c r="AD72" s="171"/>
      <c r="AE72" s="171"/>
      <c r="AF72" s="171"/>
      <c r="AG72" s="171"/>
      <c r="AH72" s="171"/>
      <c r="AI72" s="171"/>
      <c r="AJ72" s="171"/>
      <c r="AK72" s="171"/>
      <c r="AL72" s="171"/>
      <c r="AM72" s="171"/>
    </row>
    <row r="73" spans="2:39" x14ac:dyDescent="0.4">
      <c r="B73" s="170"/>
      <c r="C73" s="170"/>
      <c r="D73" s="170"/>
      <c r="E73" s="171"/>
      <c r="F73" s="171"/>
      <c r="G73" s="171"/>
      <c r="H73" s="171"/>
      <c r="I73" s="170"/>
      <c r="J73" s="171"/>
      <c r="K73" s="171"/>
      <c r="L73" s="171"/>
      <c r="M73" s="171"/>
      <c r="N73" s="171"/>
      <c r="O73" s="171"/>
      <c r="P73" s="171"/>
      <c r="Q73" s="171"/>
      <c r="R73" s="171"/>
      <c r="S73" s="171"/>
      <c r="T73" s="171"/>
      <c r="U73" s="171"/>
      <c r="V73" s="171"/>
      <c r="W73" s="171"/>
      <c r="X73" s="171"/>
      <c r="Y73" s="171"/>
      <c r="Z73" s="171"/>
      <c r="AA73" s="171"/>
      <c r="AB73" s="171"/>
      <c r="AC73" s="171"/>
      <c r="AD73" s="171"/>
      <c r="AE73" s="171"/>
      <c r="AF73" s="171"/>
      <c r="AG73" s="171"/>
      <c r="AH73" s="171"/>
      <c r="AI73" s="171"/>
      <c r="AJ73" s="171"/>
      <c r="AK73" s="171"/>
      <c r="AL73" s="171"/>
      <c r="AM73" s="171"/>
    </row>
    <row r="74" spans="2:39" x14ac:dyDescent="0.4">
      <c r="B74" s="170"/>
      <c r="C74" s="170"/>
      <c r="D74" s="170"/>
      <c r="E74" s="171"/>
      <c r="F74" s="171"/>
      <c r="G74" s="171"/>
      <c r="H74" s="171"/>
      <c r="I74" s="170"/>
      <c r="J74" s="171"/>
      <c r="K74" s="171"/>
      <c r="L74" s="171"/>
      <c r="M74" s="171"/>
      <c r="N74" s="171"/>
      <c r="O74" s="171"/>
      <c r="P74" s="171"/>
      <c r="Q74" s="171"/>
      <c r="R74" s="171"/>
      <c r="S74" s="171"/>
      <c r="T74" s="171"/>
      <c r="U74" s="171"/>
      <c r="V74" s="171"/>
      <c r="W74" s="171"/>
      <c r="X74" s="171"/>
      <c r="Y74" s="171"/>
      <c r="Z74" s="171"/>
      <c r="AA74" s="171"/>
      <c r="AB74" s="171"/>
      <c r="AC74" s="171"/>
      <c r="AD74" s="171"/>
      <c r="AE74" s="171"/>
      <c r="AF74" s="171"/>
      <c r="AG74" s="171"/>
      <c r="AH74" s="171"/>
      <c r="AI74" s="171"/>
      <c r="AJ74" s="171"/>
      <c r="AK74" s="171"/>
      <c r="AL74" s="171"/>
      <c r="AM74" s="171"/>
    </row>
    <row r="75" spans="2:39" x14ac:dyDescent="0.4">
      <c r="B75" s="170"/>
      <c r="C75" s="170"/>
      <c r="D75" s="170"/>
      <c r="E75" s="171"/>
      <c r="F75" s="171"/>
      <c r="G75" s="171"/>
      <c r="H75" s="171"/>
      <c r="I75" s="170"/>
      <c r="J75" s="171"/>
      <c r="K75" s="171"/>
      <c r="L75" s="171"/>
      <c r="M75" s="171"/>
      <c r="N75" s="171"/>
      <c r="O75" s="171"/>
      <c r="P75" s="171"/>
      <c r="Q75" s="171"/>
      <c r="R75" s="171"/>
      <c r="S75" s="171"/>
      <c r="T75" s="171"/>
      <c r="U75" s="171"/>
      <c r="V75" s="171"/>
      <c r="W75" s="171"/>
      <c r="X75" s="171"/>
      <c r="Y75" s="171"/>
      <c r="Z75" s="171"/>
      <c r="AA75" s="171"/>
      <c r="AB75" s="171"/>
      <c r="AC75" s="171"/>
      <c r="AD75" s="171"/>
      <c r="AE75" s="171"/>
      <c r="AF75" s="171"/>
      <c r="AG75" s="171"/>
      <c r="AH75" s="171"/>
      <c r="AI75" s="171"/>
      <c r="AJ75" s="171"/>
      <c r="AK75" s="171"/>
      <c r="AL75" s="171"/>
      <c r="AM75" s="171"/>
    </row>
    <row r="76" spans="2:39" x14ac:dyDescent="0.4">
      <c r="B76" s="170"/>
      <c r="C76" s="170"/>
      <c r="D76" s="170"/>
      <c r="E76" s="171"/>
      <c r="F76" s="171"/>
      <c r="G76" s="171"/>
      <c r="H76" s="171"/>
      <c r="I76" s="170"/>
      <c r="J76" s="171"/>
      <c r="K76" s="171"/>
      <c r="L76" s="171"/>
      <c r="M76" s="171"/>
      <c r="N76" s="171"/>
      <c r="O76" s="171"/>
      <c r="P76" s="171"/>
      <c r="Q76" s="171"/>
      <c r="R76" s="171"/>
      <c r="S76" s="171"/>
      <c r="T76" s="171"/>
      <c r="U76" s="171"/>
      <c r="V76" s="171"/>
      <c r="W76" s="171"/>
      <c r="X76" s="171"/>
      <c r="Y76" s="171"/>
      <c r="Z76" s="171"/>
      <c r="AA76" s="171"/>
      <c r="AB76" s="171"/>
      <c r="AC76" s="171"/>
      <c r="AD76" s="171"/>
      <c r="AE76" s="171"/>
      <c r="AF76" s="171"/>
      <c r="AG76" s="171"/>
      <c r="AH76" s="171"/>
      <c r="AI76" s="171"/>
      <c r="AJ76" s="171"/>
      <c r="AK76" s="171"/>
      <c r="AL76" s="171"/>
      <c r="AM76" s="171"/>
    </row>
    <row r="77" spans="2:39" x14ac:dyDescent="0.4">
      <c r="B77" s="170"/>
      <c r="C77" s="170"/>
      <c r="D77" s="170"/>
      <c r="E77" s="171"/>
      <c r="F77" s="171"/>
      <c r="G77" s="171"/>
      <c r="H77" s="171"/>
      <c r="I77" s="170"/>
      <c r="J77" s="171"/>
      <c r="K77" s="171"/>
      <c r="L77" s="171"/>
      <c r="M77" s="171"/>
      <c r="N77" s="171"/>
      <c r="O77" s="171"/>
      <c r="P77" s="171"/>
      <c r="Q77" s="171"/>
      <c r="R77" s="171"/>
      <c r="S77" s="171"/>
      <c r="T77" s="171"/>
      <c r="U77" s="171"/>
      <c r="V77" s="171"/>
      <c r="W77" s="171"/>
      <c r="X77" s="171"/>
      <c r="Y77" s="171"/>
      <c r="Z77" s="171"/>
      <c r="AA77" s="171"/>
      <c r="AB77" s="171"/>
      <c r="AC77" s="171"/>
      <c r="AD77" s="171"/>
      <c r="AE77" s="171"/>
      <c r="AF77" s="171"/>
      <c r="AG77" s="171"/>
      <c r="AH77" s="171"/>
      <c r="AI77" s="171"/>
      <c r="AJ77" s="171"/>
      <c r="AK77" s="171"/>
      <c r="AL77" s="171"/>
      <c r="AM77" s="171"/>
    </row>
    <row r="78" spans="2:39" x14ac:dyDescent="0.4">
      <c r="B78" s="170"/>
      <c r="C78" s="170"/>
      <c r="D78" s="170"/>
      <c r="E78" s="171"/>
      <c r="F78" s="171"/>
      <c r="G78" s="171"/>
      <c r="H78" s="171"/>
      <c r="I78" s="170"/>
      <c r="J78" s="171"/>
      <c r="K78" s="171"/>
      <c r="L78" s="171"/>
      <c r="M78" s="171"/>
      <c r="N78" s="171"/>
      <c r="O78" s="171"/>
      <c r="P78" s="171"/>
      <c r="Q78" s="171"/>
      <c r="R78" s="171"/>
      <c r="S78" s="171"/>
      <c r="T78" s="171"/>
      <c r="U78" s="171"/>
      <c r="V78" s="171"/>
      <c r="W78" s="171"/>
      <c r="X78" s="171"/>
      <c r="Y78" s="171"/>
      <c r="Z78" s="171"/>
      <c r="AA78" s="171"/>
      <c r="AB78" s="171"/>
      <c r="AC78" s="171"/>
      <c r="AD78" s="171"/>
      <c r="AE78" s="171"/>
      <c r="AF78" s="171"/>
      <c r="AG78" s="171"/>
      <c r="AH78" s="171"/>
      <c r="AI78" s="171"/>
      <c r="AJ78" s="171"/>
      <c r="AK78" s="171"/>
      <c r="AL78" s="171"/>
      <c r="AM78" s="171"/>
    </row>
    <row r="79" spans="2:39" x14ac:dyDescent="0.4">
      <c r="B79" s="170"/>
      <c r="C79" s="170"/>
      <c r="D79" s="170"/>
      <c r="E79" s="171"/>
      <c r="F79" s="171"/>
      <c r="G79" s="171"/>
      <c r="H79" s="171"/>
      <c r="I79" s="170"/>
      <c r="J79" s="171"/>
      <c r="K79" s="171"/>
      <c r="L79" s="171"/>
      <c r="M79" s="171"/>
      <c r="N79" s="171"/>
      <c r="O79" s="171"/>
      <c r="P79" s="171"/>
      <c r="Q79" s="171"/>
      <c r="R79" s="171"/>
      <c r="S79" s="171"/>
      <c r="T79" s="171"/>
      <c r="U79" s="171"/>
      <c r="V79" s="171"/>
      <c r="W79" s="171"/>
      <c r="X79" s="171"/>
      <c r="Y79" s="171"/>
      <c r="Z79" s="171"/>
      <c r="AA79" s="171"/>
      <c r="AB79" s="171"/>
      <c r="AC79" s="171"/>
      <c r="AD79" s="171"/>
      <c r="AE79" s="171"/>
      <c r="AF79" s="171"/>
      <c r="AG79" s="171"/>
      <c r="AH79" s="171"/>
      <c r="AI79" s="171"/>
      <c r="AJ79" s="171"/>
      <c r="AK79" s="171"/>
      <c r="AL79" s="171"/>
      <c r="AM79" s="171"/>
    </row>
    <row r="80" spans="2:39" x14ac:dyDescent="0.4">
      <c r="B80" s="170"/>
      <c r="C80" s="170"/>
      <c r="D80" s="170"/>
      <c r="E80" s="171"/>
      <c r="F80" s="171"/>
      <c r="G80" s="171"/>
      <c r="H80" s="171"/>
      <c r="I80" s="170"/>
      <c r="J80" s="171"/>
      <c r="K80" s="171"/>
      <c r="L80" s="171"/>
      <c r="M80" s="171"/>
      <c r="N80" s="171"/>
      <c r="O80" s="171"/>
      <c r="P80" s="171"/>
      <c r="Q80" s="171"/>
      <c r="R80" s="171"/>
      <c r="S80" s="171"/>
      <c r="T80" s="171"/>
      <c r="U80" s="171"/>
      <c r="V80" s="171"/>
      <c r="W80" s="171"/>
      <c r="X80" s="171"/>
      <c r="Y80" s="171"/>
      <c r="Z80" s="171"/>
      <c r="AA80" s="171"/>
      <c r="AB80" s="171"/>
      <c r="AC80" s="171"/>
      <c r="AD80" s="171"/>
      <c r="AE80" s="171"/>
      <c r="AF80" s="171"/>
      <c r="AG80" s="171"/>
      <c r="AH80" s="171"/>
      <c r="AI80" s="171"/>
      <c r="AJ80" s="171"/>
      <c r="AK80" s="171"/>
      <c r="AL80" s="171"/>
      <c r="AM80" s="171"/>
    </row>
    <row r="81" spans="2:39" x14ac:dyDescent="0.4">
      <c r="B81" s="170"/>
      <c r="C81" s="170"/>
      <c r="D81" s="170"/>
      <c r="E81" s="171"/>
      <c r="F81" s="171"/>
      <c r="G81" s="171"/>
      <c r="H81" s="171"/>
      <c r="I81" s="170"/>
      <c r="J81" s="171"/>
      <c r="K81" s="171"/>
      <c r="L81" s="171"/>
      <c r="M81" s="171"/>
      <c r="N81" s="171"/>
      <c r="O81" s="171"/>
      <c r="P81" s="171"/>
      <c r="Q81" s="171"/>
      <c r="R81" s="171"/>
      <c r="S81" s="171"/>
      <c r="T81" s="171"/>
      <c r="U81" s="171"/>
      <c r="V81" s="171"/>
      <c r="W81" s="171"/>
      <c r="X81" s="171"/>
      <c r="Y81" s="171"/>
      <c r="Z81" s="171"/>
      <c r="AA81" s="171"/>
      <c r="AB81" s="171"/>
      <c r="AC81" s="171"/>
      <c r="AD81" s="171"/>
      <c r="AE81" s="171"/>
      <c r="AF81" s="171"/>
      <c r="AG81" s="171"/>
      <c r="AH81" s="171"/>
      <c r="AI81" s="171"/>
      <c r="AJ81" s="171"/>
      <c r="AK81" s="171"/>
      <c r="AL81" s="171"/>
      <c r="AM81" s="171"/>
    </row>
    <row r="82" spans="2:39" x14ac:dyDescent="0.4">
      <c r="B82" s="170"/>
      <c r="C82" s="170"/>
      <c r="D82" s="170"/>
      <c r="E82" s="171"/>
      <c r="F82" s="171"/>
      <c r="G82" s="171"/>
      <c r="H82" s="171"/>
      <c r="I82" s="170"/>
      <c r="J82" s="171"/>
      <c r="K82" s="171"/>
      <c r="L82" s="171"/>
      <c r="M82" s="171"/>
      <c r="N82" s="171"/>
      <c r="O82" s="171"/>
      <c r="P82" s="171"/>
      <c r="Q82" s="171"/>
      <c r="R82" s="171"/>
      <c r="S82" s="171"/>
      <c r="T82" s="171"/>
      <c r="U82" s="171"/>
      <c r="V82" s="171"/>
      <c r="W82" s="171"/>
      <c r="X82" s="171"/>
      <c r="Y82" s="171"/>
      <c r="Z82" s="171"/>
      <c r="AA82" s="171"/>
      <c r="AB82" s="171"/>
      <c r="AC82" s="171"/>
      <c r="AD82" s="171"/>
      <c r="AE82" s="171"/>
      <c r="AF82" s="171"/>
      <c r="AG82" s="171"/>
      <c r="AH82" s="171"/>
      <c r="AI82" s="171"/>
      <c r="AJ82" s="171"/>
      <c r="AK82" s="171"/>
      <c r="AL82" s="171"/>
      <c r="AM82" s="171"/>
    </row>
    <row r="83" spans="2:39" x14ac:dyDescent="0.4">
      <c r="B83" s="170"/>
      <c r="C83" s="170"/>
      <c r="D83" s="170"/>
      <c r="E83" s="171"/>
      <c r="F83" s="171"/>
      <c r="G83" s="171"/>
      <c r="H83" s="171"/>
      <c r="I83" s="170"/>
      <c r="J83" s="171"/>
      <c r="K83" s="171"/>
      <c r="L83" s="171"/>
      <c r="M83" s="171"/>
      <c r="N83" s="171"/>
      <c r="O83" s="171"/>
      <c r="P83" s="171"/>
      <c r="Q83" s="171"/>
      <c r="R83" s="171"/>
      <c r="S83" s="171"/>
      <c r="T83" s="171"/>
      <c r="U83" s="171"/>
      <c r="V83" s="171"/>
      <c r="W83" s="171"/>
      <c r="X83" s="171"/>
      <c r="Y83" s="171"/>
      <c r="Z83" s="171"/>
      <c r="AA83" s="171"/>
      <c r="AB83" s="171"/>
      <c r="AC83" s="171"/>
      <c r="AD83" s="171"/>
      <c r="AE83" s="171"/>
      <c r="AF83" s="171"/>
      <c r="AG83" s="171"/>
      <c r="AH83" s="171"/>
      <c r="AI83" s="171"/>
      <c r="AJ83" s="171"/>
      <c r="AK83" s="171"/>
      <c r="AL83" s="171"/>
      <c r="AM83" s="171"/>
    </row>
    <row r="84" spans="2:39" x14ac:dyDescent="0.4">
      <c r="B84" s="170"/>
      <c r="C84" s="170"/>
      <c r="D84" s="170"/>
      <c r="E84" s="171"/>
      <c r="F84" s="171"/>
      <c r="G84" s="171"/>
      <c r="H84" s="171"/>
      <c r="I84" s="170"/>
      <c r="J84" s="171"/>
      <c r="K84" s="171"/>
      <c r="L84" s="171"/>
      <c r="M84" s="171"/>
      <c r="N84" s="171"/>
      <c r="O84" s="171"/>
      <c r="P84" s="171"/>
      <c r="Q84" s="171"/>
      <c r="R84" s="171"/>
      <c r="S84" s="171"/>
      <c r="T84" s="171"/>
      <c r="U84" s="171"/>
      <c r="V84" s="171"/>
      <c r="W84" s="171"/>
      <c r="X84" s="171"/>
      <c r="Y84" s="171"/>
      <c r="Z84" s="171"/>
      <c r="AA84" s="171"/>
      <c r="AB84" s="171"/>
      <c r="AC84" s="171"/>
      <c r="AD84" s="171"/>
      <c r="AE84" s="171"/>
      <c r="AF84" s="171"/>
      <c r="AG84" s="171"/>
      <c r="AH84" s="171"/>
      <c r="AI84" s="171"/>
      <c r="AJ84" s="171"/>
      <c r="AK84" s="171"/>
      <c r="AL84" s="171"/>
      <c r="AM84" s="171"/>
    </row>
    <row r="85" spans="2:39" x14ac:dyDescent="0.4">
      <c r="B85" s="170"/>
      <c r="C85" s="170"/>
      <c r="D85" s="170"/>
      <c r="E85" s="171"/>
      <c r="F85" s="171"/>
      <c r="G85" s="171"/>
      <c r="H85" s="171"/>
      <c r="I85" s="170"/>
      <c r="J85" s="171"/>
      <c r="K85" s="171"/>
      <c r="L85" s="171"/>
      <c r="M85" s="171"/>
      <c r="N85" s="171"/>
      <c r="O85" s="171"/>
      <c r="P85" s="171"/>
      <c r="Q85" s="171"/>
      <c r="R85" s="171"/>
      <c r="S85" s="171"/>
      <c r="T85" s="171"/>
      <c r="U85" s="171"/>
      <c r="V85" s="171"/>
      <c r="W85" s="171"/>
      <c r="X85" s="171"/>
      <c r="Y85" s="171"/>
      <c r="Z85" s="171"/>
      <c r="AA85" s="171"/>
      <c r="AB85" s="171"/>
      <c r="AC85" s="171"/>
      <c r="AD85" s="171"/>
      <c r="AE85" s="171"/>
      <c r="AF85" s="171"/>
      <c r="AG85" s="171"/>
      <c r="AH85" s="171"/>
      <c r="AI85" s="171"/>
      <c r="AJ85" s="171"/>
      <c r="AK85" s="171"/>
      <c r="AL85" s="171"/>
      <c r="AM85" s="171"/>
    </row>
    <row r="86" spans="2:39" x14ac:dyDescent="0.4">
      <c r="B86" s="170"/>
      <c r="C86" s="170"/>
      <c r="D86" s="170"/>
      <c r="E86" s="171"/>
      <c r="F86" s="171"/>
      <c r="G86" s="171"/>
      <c r="H86" s="171"/>
      <c r="I86" s="170"/>
      <c r="J86" s="171"/>
      <c r="K86" s="171"/>
      <c r="L86" s="171"/>
      <c r="M86" s="171"/>
      <c r="N86" s="171"/>
      <c r="O86" s="171"/>
      <c r="P86" s="171"/>
      <c r="Q86" s="171"/>
      <c r="R86" s="171"/>
      <c r="S86" s="171"/>
      <c r="T86" s="171"/>
      <c r="U86" s="171"/>
      <c r="V86" s="171"/>
      <c r="W86" s="171"/>
      <c r="X86" s="171"/>
      <c r="Y86" s="171"/>
      <c r="Z86" s="171"/>
      <c r="AA86" s="171"/>
      <c r="AB86" s="171"/>
      <c r="AC86" s="171"/>
      <c r="AD86" s="171"/>
      <c r="AE86" s="171"/>
      <c r="AF86" s="171"/>
      <c r="AG86" s="171"/>
      <c r="AH86" s="171"/>
      <c r="AI86" s="171"/>
      <c r="AJ86" s="171"/>
      <c r="AK86" s="171"/>
      <c r="AL86" s="171"/>
      <c r="AM86" s="171"/>
    </row>
    <row r="87" spans="2:39" x14ac:dyDescent="0.4">
      <c r="B87" s="170"/>
      <c r="C87" s="170"/>
      <c r="D87" s="170"/>
      <c r="E87" s="171"/>
      <c r="F87" s="171"/>
      <c r="G87" s="171"/>
      <c r="H87" s="171"/>
      <c r="I87" s="170"/>
      <c r="J87" s="171"/>
      <c r="K87" s="171"/>
      <c r="L87" s="171"/>
      <c r="M87" s="171"/>
      <c r="N87" s="171"/>
      <c r="O87" s="171"/>
      <c r="P87" s="171"/>
      <c r="Q87" s="171"/>
      <c r="R87" s="171"/>
      <c r="S87" s="171"/>
      <c r="T87" s="171"/>
      <c r="U87" s="171"/>
      <c r="V87" s="171"/>
      <c r="W87" s="171"/>
      <c r="X87" s="171"/>
      <c r="Y87" s="171"/>
      <c r="Z87" s="171"/>
      <c r="AA87" s="171"/>
      <c r="AB87" s="171"/>
      <c r="AC87" s="171"/>
      <c r="AD87" s="171"/>
      <c r="AE87" s="171"/>
      <c r="AF87" s="171"/>
      <c r="AG87" s="171"/>
      <c r="AH87" s="171"/>
      <c r="AI87" s="171"/>
      <c r="AJ87" s="171"/>
      <c r="AK87" s="171"/>
      <c r="AL87" s="171"/>
      <c r="AM87" s="171"/>
    </row>
    <row r="88" spans="2:39" x14ac:dyDescent="0.4">
      <c r="B88" s="170"/>
      <c r="C88" s="170"/>
      <c r="D88" s="170"/>
      <c r="E88" s="171"/>
      <c r="F88" s="171"/>
      <c r="G88" s="171"/>
      <c r="H88" s="171"/>
      <c r="I88" s="170"/>
      <c r="J88" s="171"/>
      <c r="K88" s="171"/>
      <c r="L88" s="171"/>
      <c r="M88" s="171"/>
      <c r="N88" s="171"/>
      <c r="O88" s="171"/>
      <c r="P88" s="171"/>
      <c r="Q88" s="171"/>
      <c r="R88" s="171"/>
      <c r="S88" s="171"/>
      <c r="T88" s="171"/>
      <c r="U88" s="171"/>
      <c r="V88" s="171"/>
      <c r="W88" s="171"/>
      <c r="X88" s="171"/>
      <c r="Y88" s="171"/>
      <c r="Z88" s="171"/>
      <c r="AA88" s="171"/>
      <c r="AB88" s="171"/>
      <c r="AC88" s="171"/>
      <c r="AD88" s="171"/>
      <c r="AE88" s="171"/>
      <c r="AF88" s="171"/>
      <c r="AG88" s="171"/>
      <c r="AH88" s="171"/>
      <c r="AI88" s="171"/>
      <c r="AJ88" s="171"/>
      <c r="AK88" s="171"/>
      <c r="AL88" s="171"/>
      <c r="AM88" s="171"/>
    </row>
    <row r="89" spans="2:39" x14ac:dyDescent="0.4">
      <c r="B89" s="170"/>
      <c r="C89" s="170"/>
      <c r="D89" s="170"/>
      <c r="E89" s="171"/>
      <c r="F89" s="171"/>
      <c r="G89" s="171"/>
      <c r="H89" s="171"/>
      <c r="I89" s="170"/>
      <c r="J89" s="171"/>
      <c r="K89" s="171"/>
      <c r="L89" s="171"/>
      <c r="M89" s="171"/>
      <c r="N89" s="171"/>
      <c r="O89" s="171"/>
      <c r="P89" s="171"/>
      <c r="Q89" s="171"/>
      <c r="R89" s="171"/>
      <c r="S89" s="171"/>
      <c r="T89" s="171"/>
      <c r="U89" s="171"/>
      <c r="V89" s="171"/>
      <c r="W89" s="171"/>
      <c r="X89" s="171"/>
      <c r="Y89" s="171"/>
      <c r="Z89" s="171"/>
      <c r="AA89" s="171"/>
      <c r="AB89" s="171"/>
      <c r="AC89" s="171"/>
      <c r="AD89" s="171"/>
      <c r="AE89" s="171"/>
      <c r="AF89" s="171"/>
      <c r="AG89" s="171"/>
      <c r="AH89" s="171"/>
      <c r="AI89" s="171"/>
      <c r="AJ89" s="171"/>
      <c r="AK89" s="171"/>
      <c r="AL89" s="171"/>
      <c r="AM89" s="171"/>
    </row>
    <row r="90" spans="2:39" x14ac:dyDescent="0.4">
      <c r="B90" s="170"/>
      <c r="C90" s="170"/>
      <c r="D90" s="170"/>
      <c r="E90" s="171"/>
      <c r="F90" s="171"/>
      <c r="G90" s="171"/>
      <c r="H90" s="171"/>
      <c r="I90" s="170"/>
      <c r="J90" s="171"/>
      <c r="K90" s="171"/>
      <c r="L90" s="171"/>
      <c r="M90" s="171"/>
      <c r="N90" s="171"/>
      <c r="O90" s="171"/>
      <c r="P90" s="171"/>
      <c r="Q90" s="171"/>
      <c r="R90" s="171"/>
      <c r="S90" s="171"/>
      <c r="T90" s="171"/>
      <c r="U90" s="171"/>
      <c r="V90" s="171"/>
      <c r="W90" s="171"/>
      <c r="X90" s="171"/>
      <c r="Y90" s="171"/>
      <c r="Z90" s="171"/>
      <c r="AA90" s="171"/>
      <c r="AB90" s="171"/>
      <c r="AC90" s="171"/>
      <c r="AD90" s="171"/>
      <c r="AE90" s="171"/>
      <c r="AF90" s="171"/>
      <c r="AG90" s="171"/>
      <c r="AH90" s="171"/>
      <c r="AI90" s="171"/>
      <c r="AJ90" s="171"/>
      <c r="AK90" s="171"/>
      <c r="AL90" s="171"/>
      <c r="AM90" s="171"/>
    </row>
    <row r="91" spans="2:39" x14ac:dyDescent="0.4">
      <c r="B91" s="170"/>
      <c r="C91" s="170"/>
      <c r="D91" s="170"/>
      <c r="E91" s="171"/>
      <c r="F91" s="171"/>
      <c r="G91" s="171"/>
      <c r="H91" s="171"/>
      <c r="I91" s="170"/>
      <c r="J91" s="171"/>
      <c r="K91" s="171"/>
      <c r="L91" s="171"/>
      <c r="M91" s="171"/>
      <c r="N91" s="171"/>
      <c r="O91" s="171"/>
      <c r="P91" s="171"/>
      <c r="Q91" s="171"/>
      <c r="R91" s="171"/>
      <c r="S91" s="171"/>
      <c r="T91" s="171"/>
      <c r="U91" s="171"/>
      <c r="V91" s="171"/>
      <c r="W91" s="171"/>
      <c r="X91" s="171"/>
      <c r="Y91" s="171"/>
      <c r="Z91" s="171"/>
      <c r="AA91" s="171"/>
      <c r="AB91" s="171"/>
      <c r="AC91" s="171"/>
      <c r="AD91" s="171"/>
      <c r="AE91" s="171"/>
      <c r="AF91" s="171"/>
      <c r="AG91" s="171"/>
      <c r="AH91" s="171"/>
      <c r="AI91" s="171"/>
      <c r="AJ91" s="171"/>
      <c r="AK91" s="171"/>
      <c r="AL91" s="171"/>
      <c r="AM91" s="171"/>
    </row>
    <row r="92" spans="2:39" x14ac:dyDescent="0.4">
      <c r="B92" s="170"/>
      <c r="C92" s="170"/>
      <c r="D92" s="170"/>
      <c r="E92" s="171"/>
      <c r="F92" s="171"/>
      <c r="G92" s="171"/>
      <c r="H92" s="171"/>
      <c r="I92" s="170"/>
      <c r="J92" s="171"/>
      <c r="K92" s="171"/>
      <c r="L92" s="171"/>
      <c r="M92" s="171"/>
      <c r="N92" s="171"/>
      <c r="O92" s="171"/>
      <c r="P92" s="171"/>
      <c r="Q92" s="171"/>
      <c r="R92" s="171"/>
      <c r="S92" s="171"/>
      <c r="T92" s="171"/>
      <c r="U92" s="171"/>
      <c r="V92" s="171"/>
      <c r="W92" s="171"/>
      <c r="X92" s="171"/>
      <c r="Y92" s="171"/>
      <c r="Z92" s="171"/>
      <c r="AA92" s="171"/>
      <c r="AB92" s="171"/>
      <c r="AC92" s="171"/>
      <c r="AD92" s="171"/>
      <c r="AE92" s="171"/>
      <c r="AF92" s="171"/>
      <c r="AG92" s="171"/>
      <c r="AH92" s="171"/>
      <c r="AI92" s="171"/>
      <c r="AJ92" s="171"/>
      <c r="AK92" s="171"/>
      <c r="AL92" s="171"/>
      <c r="AM92" s="171"/>
    </row>
    <row r="93" spans="2:39" x14ac:dyDescent="0.4">
      <c r="B93" s="170"/>
      <c r="C93" s="170"/>
      <c r="D93" s="170"/>
      <c r="E93" s="171"/>
      <c r="F93" s="171"/>
      <c r="G93" s="171"/>
      <c r="H93" s="171"/>
      <c r="I93" s="170"/>
      <c r="J93" s="171"/>
      <c r="K93" s="171"/>
      <c r="L93" s="171"/>
      <c r="M93" s="171"/>
      <c r="N93" s="171"/>
      <c r="O93" s="171"/>
      <c r="P93" s="171"/>
      <c r="Q93" s="171"/>
      <c r="R93" s="171"/>
      <c r="S93" s="171"/>
      <c r="T93" s="171"/>
      <c r="U93" s="171"/>
      <c r="V93" s="171"/>
      <c r="W93" s="171"/>
      <c r="X93" s="171"/>
      <c r="Y93" s="171"/>
      <c r="Z93" s="171"/>
      <c r="AA93" s="171"/>
      <c r="AB93" s="171"/>
      <c r="AC93" s="171"/>
      <c r="AD93" s="171"/>
      <c r="AE93" s="171"/>
      <c r="AF93" s="171"/>
      <c r="AG93" s="171"/>
      <c r="AH93" s="171"/>
      <c r="AI93" s="171"/>
      <c r="AJ93" s="171"/>
      <c r="AK93" s="171"/>
      <c r="AL93" s="171"/>
      <c r="AM93" s="171"/>
    </row>
    <row r="94" spans="2:39" x14ac:dyDescent="0.4">
      <c r="B94" s="170"/>
      <c r="C94" s="170"/>
      <c r="D94" s="170"/>
      <c r="E94" s="171"/>
      <c r="F94" s="171"/>
      <c r="G94" s="171"/>
      <c r="H94" s="171"/>
      <c r="I94" s="170"/>
      <c r="J94" s="171"/>
      <c r="K94" s="171"/>
      <c r="L94" s="171"/>
      <c r="M94" s="171"/>
      <c r="N94" s="171"/>
      <c r="O94" s="171"/>
      <c r="P94" s="171"/>
      <c r="Q94" s="171"/>
      <c r="R94" s="171"/>
      <c r="S94" s="171"/>
      <c r="T94" s="171"/>
      <c r="U94" s="171"/>
      <c r="V94" s="171"/>
      <c r="W94" s="171"/>
      <c r="X94" s="171"/>
      <c r="Y94" s="171"/>
      <c r="Z94" s="171"/>
      <c r="AA94" s="171"/>
      <c r="AB94" s="171"/>
      <c r="AC94" s="171"/>
      <c r="AD94" s="171"/>
      <c r="AE94" s="171"/>
      <c r="AF94" s="171"/>
      <c r="AG94" s="171"/>
      <c r="AH94" s="171"/>
      <c r="AI94" s="171"/>
      <c r="AJ94" s="171"/>
      <c r="AK94" s="171"/>
      <c r="AL94" s="171"/>
      <c r="AM94" s="171"/>
    </row>
    <row r="95" spans="2:39" x14ac:dyDescent="0.4">
      <c r="B95" s="170"/>
      <c r="C95" s="170"/>
      <c r="D95" s="170"/>
      <c r="E95" s="171"/>
      <c r="F95" s="171"/>
      <c r="G95" s="171"/>
      <c r="H95" s="171"/>
      <c r="I95" s="170"/>
      <c r="J95" s="171"/>
      <c r="K95" s="171"/>
      <c r="L95" s="171"/>
      <c r="M95" s="171"/>
      <c r="N95" s="171"/>
      <c r="O95" s="171"/>
      <c r="P95" s="171"/>
      <c r="Q95" s="171"/>
      <c r="R95" s="171"/>
      <c r="S95" s="171"/>
      <c r="T95" s="171"/>
      <c r="U95" s="171"/>
      <c r="V95" s="171"/>
      <c r="W95" s="171"/>
      <c r="X95" s="171"/>
      <c r="Y95" s="171"/>
      <c r="Z95" s="171"/>
      <c r="AA95" s="171"/>
      <c r="AB95" s="171"/>
      <c r="AC95" s="171"/>
      <c r="AD95" s="171"/>
      <c r="AE95" s="171"/>
      <c r="AF95" s="171"/>
      <c r="AG95" s="171"/>
      <c r="AH95" s="171"/>
      <c r="AI95" s="171"/>
      <c r="AJ95" s="171"/>
      <c r="AK95" s="171"/>
      <c r="AL95" s="171"/>
      <c r="AM95" s="171"/>
    </row>
    <row r="96" spans="2:39" x14ac:dyDescent="0.4">
      <c r="B96" s="170"/>
      <c r="C96" s="170"/>
      <c r="D96" s="170"/>
      <c r="E96" s="171"/>
      <c r="F96" s="171"/>
      <c r="G96" s="171"/>
      <c r="H96" s="171"/>
      <c r="I96" s="170"/>
      <c r="J96" s="171"/>
      <c r="K96" s="171"/>
      <c r="L96" s="171"/>
      <c r="M96" s="171"/>
      <c r="N96" s="171"/>
      <c r="O96" s="171"/>
      <c r="P96" s="171"/>
      <c r="Q96" s="171"/>
      <c r="R96" s="171"/>
      <c r="S96" s="171"/>
      <c r="T96" s="171"/>
      <c r="U96" s="171"/>
      <c r="V96" s="171"/>
      <c r="W96" s="171"/>
      <c r="X96" s="171"/>
      <c r="Y96" s="171"/>
      <c r="Z96" s="171"/>
      <c r="AA96" s="171"/>
      <c r="AB96" s="171"/>
      <c r="AC96" s="171"/>
      <c r="AD96" s="171"/>
      <c r="AE96" s="171"/>
      <c r="AF96" s="171"/>
      <c r="AG96" s="171"/>
      <c r="AH96" s="171"/>
      <c r="AI96" s="171"/>
      <c r="AJ96" s="171"/>
      <c r="AK96" s="171"/>
      <c r="AL96" s="171"/>
      <c r="AM96" s="171"/>
    </row>
    <row r="97" spans="2:39" x14ac:dyDescent="0.4">
      <c r="B97" s="170"/>
      <c r="C97" s="170"/>
      <c r="D97" s="170"/>
      <c r="E97" s="171"/>
      <c r="F97" s="171"/>
      <c r="G97" s="171"/>
      <c r="H97" s="171"/>
      <c r="I97" s="170"/>
      <c r="J97" s="171"/>
      <c r="K97" s="171"/>
      <c r="L97" s="171"/>
      <c r="M97" s="171"/>
      <c r="N97" s="171"/>
      <c r="O97" s="171"/>
      <c r="P97" s="171"/>
      <c r="Q97" s="171"/>
      <c r="R97" s="171"/>
      <c r="S97" s="171"/>
      <c r="T97" s="171"/>
      <c r="U97" s="171"/>
      <c r="V97" s="171"/>
      <c r="W97" s="171"/>
      <c r="X97" s="171"/>
      <c r="Y97" s="171"/>
      <c r="Z97" s="171"/>
      <c r="AA97" s="171"/>
      <c r="AB97" s="171"/>
      <c r="AC97" s="171"/>
      <c r="AD97" s="171"/>
      <c r="AE97" s="171"/>
      <c r="AF97" s="171"/>
      <c r="AG97" s="171"/>
      <c r="AH97" s="171"/>
      <c r="AI97" s="171"/>
      <c r="AJ97" s="171"/>
      <c r="AK97" s="171"/>
      <c r="AL97" s="171"/>
      <c r="AM97" s="171"/>
    </row>
    <row r="98" spans="2:39" x14ac:dyDescent="0.4">
      <c r="B98" s="170"/>
      <c r="C98" s="170"/>
      <c r="D98" s="170"/>
      <c r="E98" s="171"/>
      <c r="F98" s="171"/>
      <c r="G98" s="171"/>
      <c r="H98" s="171"/>
      <c r="I98" s="170"/>
      <c r="J98" s="171"/>
      <c r="K98" s="171"/>
      <c r="L98" s="171"/>
      <c r="M98" s="171"/>
      <c r="N98" s="171"/>
      <c r="O98" s="171"/>
      <c r="P98" s="171"/>
      <c r="Q98" s="171"/>
      <c r="R98" s="171"/>
      <c r="S98" s="171"/>
      <c r="T98" s="171"/>
      <c r="U98" s="171"/>
      <c r="V98" s="171"/>
      <c r="W98" s="171"/>
      <c r="X98" s="171"/>
      <c r="Y98" s="171"/>
      <c r="Z98" s="171"/>
      <c r="AA98" s="171"/>
      <c r="AB98" s="171"/>
      <c r="AC98" s="171"/>
      <c r="AD98" s="171"/>
      <c r="AE98" s="171"/>
      <c r="AF98" s="171"/>
      <c r="AG98" s="171"/>
      <c r="AH98" s="171"/>
      <c r="AI98" s="171"/>
      <c r="AJ98" s="171"/>
      <c r="AK98" s="171"/>
      <c r="AL98" s="171"/>
      <c r="AM98" s="171"/>
    </row>
    <row r="99" spans="2:39" x14ac:dyDescent="0.4">
      <c r="B99" s="170"/>
      <c r="C99" s="170"/>
      <c r="D99" s="170"/>
      <c r="E99" s="171"/>
      <c r="F99" s="171"/>
      <c r="G99" s="171"/>
      <c r="H99" s="171"/>
      <c r="I99" s="170"/>
      <c r="J99" s="171"/>
      <c r="K99" s="171"/>
      <c r="L99" s="171"/>
      <c r="M99" s="171"/>
      <c r="N99" s="171"/>
      <c r="O99" s="171"/>
      <c r="P99" s="171"/>
      <c r="Q99" s="171"/>
      <c r="R99" s="171"/>
      <c r="S99" s="171"/>
      <c r="T99" s="171"/>
      <c r="U99" s="171"/>
      <c r="V99" s="171"/>
      <c r="W99" s="171"/>
      <c r="X99" s="171"/>
      <c r="Y99" s="171"/>
      <c r="Z99" s="171"/>
      <c r="AA99" s="171"/>
      <c r="AB99" s="171"/>
      <c r="AC99" s="171"/>
      <c r="AD99" s="171"/>
      <c r="AE99" s="171"/>
      <c r="AF99" s="171"/>
      <c r="AG99" s="171"/>
      <c r="AH99" s="171"/>
      <c r="AI99" s="171"/>
      <c r="AJ99" s="171"/>
      <c r="AK99" s="171"/>
      <c r="AL99" s="171"/>
      <c r="AM99" s="171"/>
    </row>
    <row r="100" spans="2:39" x14ac:dyDescent="0.4">
      <c r="B100" s="170"/>
      <c r="C100" s="170"/>
      <c r="D100" s="170"/>
      <c r="E100" s="171"/>
      <c r="F100" s="171"/>
      <c r="G100" s="171"/>
      <c r="H100" s="171"/>
      <c r="I100" s="170"/>
      <c r="J100" s="171"/>
      <c r="K100" s="171"/>
      <c r="L100" s="171"/>
      <c r="M100" s="171"/>
      <c r="N100" s="171"/>
      <c r="O100" s="171"/>
      <c r="P100" s="171"/>
      <c r="Q100" s="171"/>
      <c r="R100" s="171"/>
      <c r="S100" s="171"/>
      <c r="T100" s="171"/>
      <c r="U100" s="171"/>
      <c r="V100" s="171"/>
      <c r="W100" s="171"/>
      <c r="X100" s="171"/>
      <c r="Y100" s="171"/>
      <c r="Z100" s="171"/>
      <c r="AA100" s="171"/>
      <c r="AB100" s="171"/>
      <c r="AC100" s="171"/>
      <c r="AD100" s="171"/>
      <c r="AE100" s="171"/>
      <c r="AF100" s="171"/>
      <c r="AG100" s="171"/>
      <c r="AH100" s="171"/>
      <c r="AI100" s="171"/>
      <c r="AJ100" s="171"/>
      <c r="AK100" s="171"/>
      <c r="AL100" s="171"/>
      <c r="AM100" s="171"/>
    </row>
    <row r="101" spans="2:39" x14ac:dyDescent="0.4">
      <c r="B101" s="170"/>
      <c r="C101" s="170"/>
      <c r="D101" s="170"/>
      <c r="E101" s="171"/>
      <c r="F101" s="171"/>
      <c r="G101" s="171"/>
      <c r="H101" s="171"/>
      <c r="I101" s="170"/>
      <c r="J101" s="171"/>
      <c r="K101" s="171"/>
      <c r="L101" s="171"/>
      <c r="M101" s="171"/>
      <c r="N101" s="171"/>
      <c r="O101" s="171"/>
      <c r="P101" s="171"/>
      <c r="Q101" s="171"/>
      <c r="R101" s="171"/>
      <c r="S101" s="171"/>
      <c r="T101" s="171"/>
      <c r="U101" s="171"/>
      <c r="V101" s="171"/>
      <c r="W101" s="171"/>
      <c r="X101" s="171"/>
      <c r="Y101" s="171"/>
      <c r="Z101" s="171"/>
      <c r="AA101" s="171"/>
      <c r="AB101" s="171"/>
      <c r="AC101" s="171"/>
      <c r="AD101" s="171"/>
      <c r="AE101" s="171"/>
      <c r="AF101" s="171"/>
      <c r="AG101" s="171"/>
      <c r="AH101" s="171"/>
      <c r="AI101" s="171"/>
      <c r="AJ101" s="171"/>
      <c r="AK101" s="171"/>
      <c r="AL101" s="171"/>
      <c r="AM101" s="171"/>
    </row>
    <row r="102" spans="2:39" x14ac:dyDescent="0.4">
      <c r="B102" s="170"/>
      <c r="C102" s="170"/>
      <c r="D102" s="170"/>
      <c r="E102" s="171"/>
      <c r="F102" s="171"/>
      <c r="G102" s="171"/>
      <c r="H102" s="171"/>
      <c r="I102" s="170"/>
      <c r="J102" s="171"/>
      <c r="K102" s="171"/>
      <c r="L102" s="171"/>
      <c r="M102" s="171"/>
      <c r="N102" s="171"/>
      <c r="O102" s="171"/>
      <c r="P102" s="171"/>
      <c r="Q102" s="171"/>
      <c r="R102" s="171"/>
      <c r="S102" s="171"/>
      <c r="T102" s="171"/>
      <c r="U102" s="171"/>
      <c r="V102" s="171"/>
      <c r="W102" s="171"/>
      <c r="X102" s="171"/>
      <c r="Y102" s="171"/>
      <c r="Z102" s="171"/>
      <c r="AA102" s="171"/>
      <c r="AB102" s="171"/>
      <c r="AC102" s="171"/>
      <c r="AD102" s="171"/>
      <c r="AE102" s="171"/>
      <c r="AF102" s="171"/>
      <c r="AG102" s="171"/>
      <c r="AH102" s="171"/>
      <c r="AI102" s="171"/>
      <c r="AJ102" s="171"/>
      <c r="AK102" s="171"/>
      <c r="AL102" s="171"/>
      <c r="AM102" s="171"/>
    </row>
    <row r="103" spans="2:39" x14ac:dyDescent="0.4">
      <c r="B103" s="170"/>
      <c r="C103" s="170"/>
      <c r="D103" s="170"/>
      <c r="E103" s="171"/>
      <c r="F103" s="171"/>
      <c r="G103" s="171"/>
      <c r="H103" s="171"/>
      <c r="I103" s="170"/>
      <c r="J103" s="171"/>
      <c r="K103" s="171"/>
      <c r="L103" s="171"/>
      <c r="M103" s="171"/>
      <c r="N103" s="171"/>
      <c r="O103" s="171"/>
      <c r="P103" s="171"/>
      <c r="Q103" s="171"/>
      <c r="R103" s="171"/>
      <c r="S103" s="171"/>
      <c r="T103" s="171"/>
      <c r="U103" s="171"/>
      <c r="V103" s="171"/>
      <c r="W103" s="171"/>
      <c r="X103" s="171"/>
      <c r="Y103" s="171"/>
      <c r="Z103" s="171"/>
      <c r="AA103" s="171"/>
      <c r="AB103" s="171"/>
      <c r="AC103" s="171"/>
      <c r="AD103" s="171"/>
      <c r="AE103" s="171"/>
      <c r="AF103" s="171"/>
      <c r="AG103" s="171"/>
      <c r="AH103" s="171"/>
      <c r="AI103" s="171"/>
      <c r="AJ103" s="171"/>
      <c r="AK103" s="171"/>
      <c r="AL103" s="171"/>
      <c r="AM103" s="171"/>
    </row>
    <row r="104" spans="2:39" x14ac:dyDescent="0.4">
      <c r="B104" s="170"/>
      <c r="C104" s="170"/>
      <c r="D104" s="170"/>
      <c r="E104" s="171"/>
      <c r="F104" s="171"/>
      <c r="G104" s="171"/>
      <c r="H104" s="171"/>
      <c r="I104" s="170"/>
      <c r="J104" s="171"/>
      <c r="K104" s="171"/>
      <c r="L104" s="171"/>
      <c r="M104" s="171"/>
      <c r="N104" s="171"/>
      <c r="O104" s="171"/>
      <c r="P104" s="171"/>
      <c r="Q104" s="171"/>
      <c r="R104" s="171"/>
      <c r="S104" s="171"/>
      <c r="T104" s="171"/>
      <c r="U104" s="171"/>
      <c r="V104" s="171"/>
      <c r="W104" s="171"/>
      <c r="X104" s="171"/>
      <c r="Y104" s="171"/>
      <c r="Z104" s="171"/>
      <c r="AA104" s="171"/>
      <c r="AB104" s="171"/>
      <c r="AC104" s="171"/>
      <c r="AD104" s="171"/>
      <c r="AE104" s="171"/>
      <c r="AF104" s="171"/>
      <c r="AG104" s="171"/>
      <c r="AH104" s="171"/>
      <c r="AI104" s="171"/>
      <c r="AJ104" s="171"/>
      <c r="AK104" s="171"/>
      <c r="AL104" s="171"/>
      <c r="AM104" s="171"/>
    </row>
    <row r="105" spans="2:39" x14ac:dyDescent="0.4">
      <c r="B105" s="170"/>
      <c r="C105" s="170"/>
      <c r="D105" s="170"/>
      <c r="E105" s="171"/>
      <c r="F105" s="171"/>
      <c r="G105" s="171"/>
      <c r="H105" s="171"/>
      <c r="I105" s="170"/>
      <c r="J105" s="171"/>
      <c r="K105" s="171"/>
      <c r="L105" s="171"/>
      <c r="M105" s="171"/>
      <c r="N105" s="171"/>
      <c r="O105" s="171"/>
      <c r="P105" s="171"/>
      <c r="Q105" s="171"/>
      <c r="R105" s="171"/>
      <c r="S105" s="171"/>
      <c r="T105" s="171"/>
      <c r="U105" s="171"/>
      <c r="V105" s="171"/>
      <c r="W105" s="171"/>
      <c r="X105" s="171"/>
      <c r="Y105" s="171"/>
      <c r="Z105" s="171"/>
      <c r="AA105" s="171"/>
      <c r="AB105" s="171"/>
      <c r="AC105" s="171"/>
      <c r="AD105" s="171"/>
      <c r="AE105" s="171"/>
      <c r="AF105" s="171"/>
      <c r="AG105" s="171"/>
      <c r="AH105" s="171"/>
      <c r="AI105" s="171"/>
      <c r="AJ105" s="171"/>
      <c r="AK105" s="171"/>
      <c r="AL105" s="171"/>
      <c r="AM105" s="171"/>
    </row>
    <row r="106" spans="2:39" x14ac:dyDescent="0.4">
      <c r="B106" s="170"/>
      <c r="C106" s="170"/>
      <c r="D106" s="170"/>
      <c r="E106" s="171"/>
      <c r="F106" s="171"/>
      <c r="G106" s="171"/>
      <c r="H106" s="171"/>
      <c r="I106" s="170"/>
      <c r="J106" s="171"/>
      <c r="K106" s="171"/>
      <c r="L106" s="171"/>
      <c r="M106" s="171"/>
      <c r="N106" s="171"/>
      <c r="O106" s="171"/>
      <c r="P106" s="171"/>
      <c r="Q106" s="171"/>
      <c r="R106" s="171"/>
      <c r="S106" s="171"/>
      <c r="T106" s="171"/>
      <c r="U106" s="171"/>
      <c r="V106" s="171"/>
      <c r="W106" s="171"/>
      <c r="X106" s="171"/>
      <c r="Y106" s="171"/>
      <c r="Z106" s="171"/>
      <c r="AA106" s="171"/>
      <c r="AB106" s="171"/>
      <c r="AC106" s="171"/>
      <c r="AD106" s="171"/>
      <c r="AE106" s="171"/>
      <c r="AF106" s="171"/>
      <c r="AG106" s="171"/>
      <c r="AH106" s="171"/>
      <c r="AI106" s="171"/>
      <c r="AJ106" s="171"/>
      <c r="AK106" s="171"/>
      <c r="AL106" s="171"/>
      <c r="AM106" s="171"/>
    </row>
    <row r="107" spans="2:39" x14ac:dyDescent="0.4">
      <c r="B107" s="170"/>
      <c r="C107" s="170"/>
      <c r="D107" s="170"/>
      <c r="E107" s="171"/>
      <c r="F107" s="171"/>
      <c r="G107" s="171"/>
      <c r="H107" s="171"/>
      <c r="I107" s="170"/>
      <c r="J107" s="171"/>
      <c r="K107" s="171"/>
      <c r="L107" s="171"/>
      <c r="M107" s="171"/>
      <c r="N107" s="171"/>
      <c r="O107" s="171"/>
      <c r="P107" s="171"/>
      <c r="Q107" s="171"/>
      <c r="R107" s="171"/>
      <c r="S107" s="171"/>
      <c r="T107" s="171"/>
      <c r="U107" s="171"/>
      <c r="V107" s="171"/>
      <c r="W107" s="171"/>
      <c r="X107" s="171"/>
      <c r="Y107" s="171"/>
      <c r="Z107" s="171"/>
      <c r="AA107" s="171"/>
      <c r="AB107" s="171"/>
      <c r="AC107" s="171"/>
      <c r="AD107" s="171"/>
      <c r="AE107" s="171"/>
      <c r="AF107" s="171"/>
      <c r="AG107" s="171"/>
      <c r="AH107" s="171"/>
      <c r="AI107" s="171"/>
      <c r="AJ107" s="171"/>
      <c r="AK107" s="171"/>
      <c r="AL107" s="171"/>
      <c r="AM107" s="171"/>
    </row>
    <row r="108" spans="2:39" x14ac:dyDescent="0.4">
      <c r="B108" s="170"/>
      <c r="C108" s="170"/>
      <c r="D108" s="170"/>
      <c r="E108" s="171"/>
      <c r="F108" s="171"/>
      <c r="G108" s="171"/>
      <c r="H108" s="171"/>
      <c r="I108" s="170"/>
      <c r="J108" s="171"/>
      <c r="K108" s="171"/>
      <c r="L108" s="171"/>
      <c r="M108" s="171"/>
      <c r="N108" s="171"/>
      <c r="O108" s="171"/>
      <c r="P108" s="171"/>
      <c r="Q108" s="171"/>
      <c r="R108" s="171"/>
      <c r="S108" s="171"/>
      <c r="T108" s="171"/>
      <c r="U108" s="171"/>
      <c r="V108" s="171"/>
      <c r="W108" s="171"/>
      <c r="X108" s="171"/>
      <c r="Y108" s="171"/>
      <c r="Z108" s="171"/>
      <c r="AA108" s="171"/>
      <c r="AB108" s="171"/>
      <c r="AC108" s="171"/>
      <c r="AD108" s="171"/>
      <c r="AE108" s="171"/>
      <c r="AF108" s="171"/>
      <c r="AG108" s="171"/>
      <c r="AH108" s="171"/>
      <c r="AI108" s="171"/>
      <c r="AJ108" s="171"/>
      <c r="AK108" s="171"/>
      <c r="AL108" s="171"/>
      <c r="AM108" s="171"/>
    </row>
    <row r="109" spans="2:39" x14ac:dyDescent="0.4">
      <c r="B109" s="170"/>
      <c r="C109" s="170"/>
      <c r="D109" s="170"/>
      <c r="E109" s="171"/>
      <c r="F109" s="171"/>
      <c r="G109" s="171"/>
      <c r="H109" s="171"/>
      <c r="I109" s="170"/>
      <c r="J109" s="171"/>
      <c r="K109" s="171"/>
      <c r="L109" s="171"/>
      <c r="M109" s="171"/>
      <c r="N109" s="171"/>
      <c r="O109" s="171"/>
      <c r="P109" s="171"/>
      <c r="Q109" s="171"/>
      <c r="R109" s="171"/>
      <c r="S109" s="171"/>
      <c r="T109" s="171"/>
      <c r="U109" s="171"/>
      <c r="V109" s="171"/>
      <c r="W109" s="171"/>
      <c r="X109" s="171"/>
      <c r="Y109" s="171"/>
      <c r="Z109" s="171"/>
      <c r="AA109" s="171"/>
      <c r="AB109" s="171"/>
      <c r="AC109" s="171"/>
      <c r="AD109" s="171"/>
      <c r="AE109" s="171"/>
      <c r="AF109" s="171"/>
      <c r="AG109" s="171"/>
      <c r="AH109" s="171"/>
      <c r="AI109" s="171"/>
      <c r="AJ109" s="171"/>
      <c r="AK109" s="171"/>
      <c r="AL109" s="171"/>
      <c r="AM109" s="171"/>
    </row>
    <row r="110" spans="2:39" x14ac:dyDescent="0.4">
      <c r="B110" s="170"/>
      <c r="C110" s="170"/>
      <c r="D110" s="170"/>
      <c r="E110" s="171"/>
      <c r="F110" s="171"/>
      <c r="G110" s="171"/>
      <c r="H110" s="171"/>
      <c r="I110" s="170"/>
      <c r="J110" s="171"/>
      <c r="K110" s="171"/>
      <c r="L110" s="171"/>
      <c r="M110" s="171"/>
      <c r="N110" s="171"/>
      <c r="O110" s="171"/>
      <c r="P110" s="171"/>
      <c r="Q110" s="171"/>
      <c r="R110" s="171"/>
      <c r="S110" s="171"/>
      <c r="T110" s="171"/>
      <c r="U110" s="171"/>
      <c r="V110" s="171"/>
      <c r="W110" s="171"/>
      <c r="X110" s="171"/>
      <c r="Y110" s="171"/>
      <c r="Z110" s="171"/>
      <c r="AA110" s="171"/>
      <c r="AB110" s="171"/>
      <c r="AC110" s="171"/>
      <c r="AD110" s="171"/>
      <c r="AE110" s="171"/>
      <c r="AF110" s="171"/>
      <c r="AG110" s="171"/>
      <c r="AH110" s="171"/>
      <c r="AI110" s="171"/>
      <c r="AJ110" s="171"/>
      <c r="AK110" s="171"/>
      <c r="AL110" s="171"/>
      <c r="AM110" s="171"/>
    </row>
    <row r="111" spans="2:39" x14ac:dyDescent="0.4">
      <c r="B111" s="170"/>
      <c r="C111" s="170"/>
      <c r="D111" s="170"/>
      <c r="E111" s="171"/>
      <c r="F111" s="171"/>
      <c r="G111" s="171"/>
      <c r="H111" s="171"/>
      <c r="I111" s="170"/>
      <c r="J111" s="171"/>
      <c r="K111" s="171"/>
      <c r="L111" s="171"/>
      <c r="M111" s="171"/>
      <c r="N111" s="171"/>
      <c r="O111" s="171"/>
      <c r="P111" s="171"/>
      <c r="Q111" s="171"/>
      <c r="R111" s="171"/>
      <c r="S111" s="171"/>
      <c r="T111" s="171"/>
      <c r="U111" s="171"/>
      <c r="V111" s="171"/>
      <c r="W111" s="171"/>
      <c r="X111" s="171"/>
      <c r="Y111" s="171"/>
      <c r="Z111" s="171"/>
      <c r="AA111" s="171"/>
      <c r="AB111" s="171"/>
      <c r="AC111" s="171"/>
      <c r="AD111" s="171"/>
      <c r="AE111" s="171"/>
      <c r="AF111" s="171"/>
      <c r="AG111" s="171"/>
      <c r="AH111" s="171"/>
      <c r="AI111" s="171"/>
      <c r="AJ111" s="171"/>
      <c r="AK111" s="171"/>
      <c r="AL111" s="171"/>
      <c r="AM111" s="171"/>
    </row>
    <row r="112" spans="2:39" x14ac:dyDescent="0.4">
      <c r="B112" s="170"/>
      <c r="C112" s="170"/>
      <c r="D112" s="170"/>
      <c r="E112" s="171"/>
      <c r="F112" s="171"/>
      <c r="G112" s="171"/>
      <c r="H112" s="171"/>
      <c r="I112" s="170"/>
      <c r="J112" s="171"/>
      <c r="K112" s="171"/>
      <c r="L112" s="171"/>
      <c r="M112" s="171"/>
      <c r="N112" s="171"/>
      <c r="O112" s="171"/>
      <c r="P112" s="171"/>
      <c r="Q112" s="171"/>
      <c r="R112" s="171"/>
      <c r="S112" s="171"/>
      <c r="T112" s="171"/>
      <c r="U112" s="171"/>
      <c r="V112" s="171"/>
      <c r="W112" s="171"/>
      <c r="X112" s="171"/>
      <c r="Y112" s="171"/>
      <c r="Z112" s="171"/>
      <c r="AA112" s="171"/>
      <c r="AB112" s="171"/>
      <c r="AC112" s="171"/>
      <c r="AD112" s="171"/>
      <c r="AE112" s="171"/>
      <c r="AF112" s="171"/>
      <c r="AG112" s="171"/>
      <c r="AH112" s="171"/>
      <c r="AI112" s="171"/>
      <c r="AJ112" s="171"/>
      <c r="AK112" s="171"/>
      <c r="AL112" s="171"/>
      <c r="AM112" s="171"/>
    </row>
    <row r="113" spans="2:39" x14ac:dyDescent="0.4">
      <c r="B113" s="170"/>
      <c r="C113" s="170"/>
      <c r="D113" s="170"/>
      <c r="E113" s="171"/>
      <c r="F113" s="171"/>
      <c r="G113" s="171"/>
      <c r="H113" s="171"/>
      <c r="I113" s="170"/>
      <c r="J113" s="171"/>
      <c r="K113" s="171"/>
      <c r="L113" s="171"/>
      <c r="M113" s="171"/>
      <c r="N113" s="171"/>
      <c r="O113" s="171"/>
      <c r="P113" s="171"/>
      <c r="Q113" s="171"/>
      <c r="R113" s="171"/>
      <c r="S113" s="171"/>
      <c r="T113" s="171"/>
      <c r="U113" s="171"/>
      <c r="V113" s="171"/>
      <c r="W113" s="171"/>
      <c r="X113" s="171"/>
      <c r="Y113" s="171"/>
      <c r="Z113" s="171"/>
      <c r="AA113" s="171"/>
      <c r="AB113" s="171"/>
      <c r="AC113" s="171"/>
      <c r="AD113" s="171"/>
      <c r="AE113" s="171"/>
      <c r="AF113" s="171"/>
      <c r="AG113" s="171"/>
      <c r="AH113" s="171"/>
      <c r="AI113" s="171"/>
      <c r="AJ113" s="171"/>
      <c r="AK113" s="171"/>
      <c r="AL113" s="171"/>
      <c r="AM113" s="171"/>
    </row>
    <row r="114" spans="2:39" x14ac:dyDescent="0.4">
      <c r="B114" s="170"/>
      <c r="C114" s="170"/>
      <c r="D114" s="170"/>
      <c r="E114" s="171"/>
      <c r="F114" s="171"/>
      <c r="G114" s="171"/>
      <c r="H114" s="171"/>
      <c r="I114" s="170"/>
      <c r="J114" s="171"/>
      <c r="K114" s="171"/>
      <c r="L114" s="171"/>
      <c r="M114" s="171"/>
      <c r="N114" s="171"/>
      <c r="O114" s="171"/>
      <c r="P114" s="171"/>
      <c r="Q114" s="171"/>
      <c r="R114" s="171"/>
      <c r="S114" s="171"/>
      <c r="T114" s="171"/>
      <c r="U114" s="171"/>
      <c r="V114" s="171"/>
      <c r="W114" s="171"/>
      <c r="X114" s="171"/>
      <c r="Y114" s="171"/>
      <c r="Z114" s="171"/>
      <c r="AA114" s="171"/>
      <c r="AB114" s="171"/>
      <c r="AC114" s="171"/>
      <c r="AD114" s="171"/>
      <c r="AE114" s="171"/>
      <c r="AF114" s="171"/>
      <c r="AG114" s="171"/>
      <c r="AH114" s="171"/>
      <c r="AI114" s="171"/>
      <c r="AJ114" s="171"/>
      <c r="AK114" s="171"/>
      <c r="AL114" s="171"/>
      <c r="AM114" s="171"/>
    </row>
    <row r="115" spans="2:39" x14ac:dyDescent="0.4">
      <c r="B115" s="170"/>
      <c r="C115" s="170"/>
      <c r="D115" s="170"/>
      <c r="E115" s="171"/>
      <c r="F115" s="171"/>
      <c r="G115" s="171"/>
      <c r="H115" s="171"/>
      <c r="I115" s="170"/>
      <c r="J115" s="171"/>
      <c r="K115" s="171"/>
      <c r="L115" s="171"/>
      <c r="M115" s="171"/>
      <c r="N115" s="171"/>
      <c r="O115" s="171"/>
      <c r="P115" s="171"/>
      <c r="Q115" s="171"/>
      <c r="R115" s="171"/>
      <c r="S115" s="171"/>
      <c r="T115" s="171"/>
      <c r="U115" s="171"/>
      <c r="V115" s="171"/>
      <c r="W115" s="171"/>
      <c r="X115" s="171"/>
      <c r="Y115" s="171"/>
      <c r="Z115" s="171"/>
      <c r="AA115" s="171"/>
      <c r="AB115" s="171"/>
      <c r="AC115" s="171"/>
      <c r="AD115" s="171"/>
      <c r="AE115" s="171"/>
      <c r="AF115" s="171"/>
      <c r="AG115" s="171"/>
      <c r="AH115" s="171"/>
      <c r="AI115" s="171"/>
      <c r="AJ115" s="171"/>
      <c r="AK115" s="171"/>
      <c r="AL115" s="171"/>
      <c r="AM115" s="171"/>
    </row>
    <row r="116" spans="2:39" x14ac:dyDescent="0.4">
      <c r="B116" s="170"/>
      <c r="C116" s="170"/>
      <c r="D116" s="170"/>
      <c r="E116" s="171"/>
      <c r="F116" s="171"/>
      <c r="G116" s="171"/>
      <c r="H116" s="171"/>
      <c r="I116" s="170"/>
      <c r="J116" s="171"/>
      <c r="K116" s="171"/>
      <c r="L116" s="171"/>
      <c r="M116" s="171"/>
      <c r="N116" s="171"/>
      <c r="O116" s="171"/>
      <c r="P116" s="171"/>
      <c r="Q116" s="171"/>
      <c r="R116" s="171"/>
      <c r="S116" s="171"/>
      <c r="T116" s="171"/>
      <c r="U116" s="171"/>
      <c r="V116" s="171"/>
      <c r="W116" s="171"/>
      <c r="X116" s="171"/>
      <c r="Y116" s="171"/>
      <c r="Z116" s="171"/>
      <c r="AA116" s="171"/>
      <c r="AB116" s="171"/>
      <c r="AC116" s="171"/>
      <c r="AD116" s="171"/>
      <c r="AE116" s="171"/>
      <c r="AF116" s="171"/>
      <c r="AG116" s="171"/>
      <c r="AH116" s="171"/>
      <c r="AI116" s="171"/>
      <c r="AJ116" s="171"/>
      <c r="AK116" s="171"/>
      <c r="AL116" s="171"/>
      <c r="AM116" s="171"/>
    </row>
    <row r="117" spans="2:39" x14ac:dyDescent="0.4">
      <c r="B117" s="170"/>
      <c r="C117" s="170"/>
      <c r="D117" s="170"/>
      <c r="E117" s="171"/>
      <c r="F117" s="171"/>
      <c r="G117" s="171"/>
      <c r="H117" s="171"/>
      <c r="I117" s="170"/>
      <c r="J117" s="171"/>
      <c r="K117" s="171"/>
      <c r="L117" s="171"/>
      <c r="M117" s="171"/>
      <c r="N117" s="171"/>
      <c r="O117" s="171"/>
      <c r="P117" s="171"/>
      <c r="Q117" s="171"/>
      <c r="R117" s="171"/>
      <c r="S117" s="171"/>
      <c r="T117" s="171"/>
      <c r="U117" s="171"/>
      <c r="V117" s="171"/>
      <c r="W117" s="171"/>
      <c r="X117" s="171"/>
      <c r="Y117" s="171"/>
      <c r="Z117" s="171"/>
      <c r="AA117" s="171"/>
      <c r="AB117" s="171"/>
      <c r="AC117" s="171"/>
      <c r="AD117" s="171"/>
      <c r="AE117" s="171"/>
      <c r="AF117" s="171"/>
      <c r="AG117" s="171"/>
      <c r="AH117" s="171"/>
      <c r="AI117" s="171"/>
      <c r="AJ117" s="171"/>
      <c r="AK117" s="171"/>
      <c r="AL117" s="171"/>
      <c r="AM117" s="171"/>
    </row>
    <row r="118" spans="2:39" x14ac:dyDescent="0.4">
      <c r="B118" s="170"/>
      <c r="C118" s="170"/>
      <c r="D118" s="170"/>
      <c r="E118" s="171"/>
      <c r="F118" s="171"/>
      <c r="G118" s="171"/>
      <c r="H118" s="171"/>
      <c r="I118" s="170"/>
      <c r="J118" s="171"/>
      <c r="K118" s="171"/>
      <c r="L118" s="171"/>
      <c r="M118" s="171"/>
      <c r="N118" s="171"/>
      <c r="O118" s="171"/>
      <c r="P118" s="171"/>
      <c r="Q118" s="171"/>
      <c r="R118" s="171"/>
      <c r="S118" s="171"/>
      <c r="T118" s="171"/>
      <c r="U118" s="171"/>
      <c r="V118" s="171"/>
      <c r="W118" s="171"/>
      <c r="X118" s="171"/>
      <c r="Y118" s="171"/>
      <c r="Z118" s="171"/>
      <c r="AA118" s="171"/>
      <c r="AB118" s="171"/>
      <c r="AC118" s="171"/>
      <c r="AD118" s="171"/>
      <c r="AE118" s="171"/>
      <c r="AF118" s="171"/>
      <c r="AG118" s="171"/>
      <c r="AH118" s="171"/>
      <c r="AI118" s="171"/>
      <c r="AJ118" s="171"/>
      <c r="AK118" s="171"/>
      <c r="AL118" s="171"/>
      <c r="AM118" s="171"/>
    </row>
    <row r="119" spans="2:39" x14ac:dyDescent="0.4">
      <c r="B119" s="170"/>
      <c r="C119" s="170"/>
      <c r="D119" s="170"/>
      <c r="E119" s="171"/>
      <c r="F119" s="171"/>
      <c r="G119" s="171"/>
      <c r="H119" s="171"/>
      <c r="I119" s="170"/>
      <c r="J119" s="171"/>
      <c r="K119" s="171"/>
      <c r="L119" s="171"/>
      <c r="M119" s="171"/>
      <c r="N119" s="171"/>
      <c r="O119" s="171"/>
      <c r="P119" s="171"/>
      <c r="Q119" s="171"/>
      <c r="R119" s="171"/>
      <c r="S119" s="171"/>
      <c r="T119" s="171"/>
      <c r="U119" s="171"/>
      <c r="V119" s="171"/>
      <c r="W119" s="171"/>
      <c r="X119" s="171"/>
      <c r="Y119" s="171"/>
      <c r="Z119" s="171"/>
      <c r="AA119" s="171"/>
      <c r="AB119" s="171"/>
      <c r="AC119" s="171"/>
      <c r="AD119" s="171"/>
      <c r="AE119" s="171"/>
      <c r="AF119" s="171"/>
      <c r="AG119" s="171"/>
      <c r="AH119" s="171"/>
      <c r="AI119" s="171"/>
      <c r="AJ119" s="171"/>
      <c r="AK119" s="171"/>
      <c r="AL119" s="171"/>
      <c r="AM119" s="171"/>
    </row>
    <row r="120" spans="2:39" x14ac:dyDescent="0.4">
      <c r="B120" s="170"/>
      <c r="C120" s="170"/>
      <c r="D120" s="170"/>
      <c r="E120" s="171"/>
      <c r="F120" s="171"/>
      <c r="G120" s="171"/>
      <c r="H120" s="171"/>
      <c r="I120" s="170"/>
      <c r="J120" s="171"/>
      <c r="K120" s="171"/>
      <c r="L120" s="171"/>
      <c r="M120" s="171"/>
      <c r="N120" s="171"/>
      <c r="O120" s="171"/>
      <c r="P120" s="171"/>
      <c r="Q120" s="171"/>
      <c r="R120" s="171"/>
      <c r="S120" s="171"/>
      <c r="T120" s="171"/>
      <c r="U120" s="171"/>
      <c r="V120" s="171"/>
      <c r="W120" s="171"/>
      <c r="X120" s="171"/>
      <c r="Y120" s="171"/>
      <c r="Z120" s="171"/>
      <c r="AA120" s="171"/>
      <c r="AB120" s="171"/>
      <c r="AC120" s="171"/>
      <c r="AD120" s="171"/>
      <c r="AE120" s="171"/>
      <c r="AF120" s="171"/>
      <c r="AG120" s="171"/>
      <c r="AH120" s="171"/>
      <c r="AI120" s="171"/>
      <c r="AJ120" s="171"/>
      <c r="AK120" s="171"/>
      <c r="AL120" s="171"/>
      <c r="AM120" s="171"/>
    </row>
    <row r="121" spans="2:39" x14ac:dyDescent="0.4">
      <c r="B121" s="170"/>
      <c r="C121" s="170"/>
      <c r="D121" s="170"/>
      <c r="E121" s="171"/>
      <c r="F121" s="171"/>
      <c r="G121" s="171"/>
      <c r="H121" s="171"/>
      <c r="I121" s="170"/>
      <c r="J121" s="171"/>
      <c r="K121" s="171"/>
      <c r="L121" s="171"/>
      <c r="M121" s="171"/>
      <c r="N121" s="171"/>
      <c r="O121" s="171"/>
      <c r="P121" s="171"/>
      <c r="Q121" s="171"/>
      <c r="R121" s="171"/>
      <c r="S121" s="171"/>
      <c r="T121" s="171"/>
      <c r="U121" s="171"/>
      <c r="V121" s="171"/>
      <c r="W121" s="171"/>
      <c r="X121" s="171"/>
      <c r="Y121" s="171"/>
      <c r="Z121" s="171"/>
      <c r="AA121" s="171"/>
      <c r="AB121" s="171"/>
      <c r="AC121" s="171"/>
      <c r="AD121" s="171"/>
      <c r="AE121" s="171"/>
      <c r="AF121" s="171"/>
      <c r="AG121" s="171"/>
      <c r="AH121" s="171"/>
      <c r="AI121" s="171"/>
      <c r="AJ121" s="171"/>
      <c r="AK121" s="171"/>
      <c r="AL121" s="171"/>
      <c r="AM121" s="171"/>
    </row>
    <row r="122" spans="2:39" x14ac:dyDescent="0.4">
      <c r="B122" s="170"/>
      <c r="C122" s="170"/>
      <c r="D122" s="170"/>
      <c r="E122" s="171"/>
      <c r="F122" s="171"/>
      <c r="G122" s="171"/>
      <c r="H122" s="171"/>
      <c r="I122" s="170"/>
      <c r="J122" s="171"/>
      <c r="K122" s="171"/>
      <c r="L122" s="171"/>
      <c r="M122" s="171"/>
      <c r="N122" s="171"/>
      <c r="O122" s="171"/>
      <c r="P122" s="171"/>
      <c r="Q122" s="171"/>
      <c r="R122" s="171"/>
      <c r="S122" s="171"/>
      <c r="T122" s="171"/>
      <c r="U122" s="171"/>
      <c r="V122" s="171"/>
      <c r="W122" s="171"/>
      <c r="X122" s="171"/>
      <c r="Y122" s="171"/>
      <c r="Z122" s="171"/>
      <c r="AA122" s="171"/>
      <c r="AB122" s="171"/>
      <c r="AC122" s="171"/>
      <c r="AD122" s="171"/>
      <c r="AE122" s="171"/>
      <c r="AF122" s="171"/>
      <c r="AG122" s="171"/>
      <c r="AH122" s="171"/>
      <c r="AI122" s="171"/>
      <c r="AJ122" s="171"/>
      <c r="AK122" s="171"/>
      <c r="AL122" s="171"/>
      <c r="AM122" s="171"/>
    </row>
    <row r="123" spans="2:39" x14ac:dyDescent="0.4">
      <c r="B123" s="170"/>
      <c r="C123" s="170"/>
      <c r="D123" s="170"/>
      <c r="E123" s="171"/>
      <c r="F123" s="171"/>
      <c r="G123" s="171"/>
      <c r="H123" s="171"/>
      <c r="I123" s="170"/>
      <c r="J123" s="171"/>
      <c r="K123" s="171"/>
      <c r="L123" s="171"/>
      <c r="M123" s="171"/>
      <c r="N123" s="171"/>
      <c r="O123" s="171"/>
      <c r="P123" s="171"/>
      <c r="Q123" s="171"/>
      <c r="R123" s="171"/>
      <c r="S123" s="171"/>
      <c r="T123" s="171"/>
      <c r="U123" s="171"/>
      <c r="V123" s="171"/>
      <c r="W123" s="171"/>
      <c r="X123" s="171"/>
      <c r="Y123" s="171"/>
      <c r="Z123" s="171"/>
      <c r="AA123" s="171"/>
      <c r="AB123" s="171"/>
      <c r="AC123" s="171"/>
      <c r="AD123" s="171"/>
      <c r="AE123" s="171"/>
      <c r="AF123" s="171"/>
      <c r="AG123" s="171"/>
      <c r="AH123" s="171"/>
      <c r="AI123" s="171"/>
      <c r="AJ123" s="171"/>
      <c r="AK123" s="171"/>
      <c r="AL123" s="171"/>
      <c r="AM123" s="171"/>
    </row>
    <row r="124" spans="2:39" x14ac:dyDescent="0.4">
      <c r="B124" s="170"/>
      <c r="C124" s="170"/>
      <c r="D124" s="170"/>
      <c r="E124" s="171"/>
      <c r="F124" s="171"/>
      <c r="G124" s="171"/>
      <c r="H124" s="171"/>
      <c r="I124" s="170"/>
      <c r="J124" s="171"/>
      <c r="K124" s="171"/>
      <c r="L124" s="171"/>
      <c r="M124" s="171"/>
      <c r="N124" s="171"/>
      <c r="O124" s="171"/>
      <c r="P124" s="171"/>
      <c r="Q124" s="171"/>
      <c r="R124" s="171"/>
      <c r="S124" s="171"/>
      <c r="T124" s="171"/>
      <c r="U124" s="171"/>
      <c r="V124" s="171"/>
      <c r="W124" s="171"/>
      <c r="X124" s="171"/>
      <c r="Y124" s="171"/>
      <c r="Z124" s="171"/>
      <c r="AA124" s="171"/>
      <c r="AB124" s="171"/>
      <c r="AC124" s="171"/>
      <c r="AD124" s="171"/>
      <c r="AE124" s="171"/>
      <c r="AF124" s="171"/>
      <c r="AG124" s="171"/>
      <c r="AH124" s="171"/>
      <c r="AI124" s="171"/>
      <c r="AJ124" s="171"/>
      <c r="AK124" s="171"/>
      <c r="AL124" s="171"/>
      <c r="AM124" s="171"/>
    </row>
    <row r="125" spans="2:39" x14ac:dyDescent="0.4">
      <c r="B125" s="170"/>
      <c r="C125" s="170"/>
      <c r="D125" s="170"/>
      <c r="E125" s="171"/>
      <c r="F125" s="171"/>
      <c r="G125" s="171"/>
      <c r="H125" s="171"/>
      <c r="I125" s="170"/>
      <c r="J125" s="171"/>
      <c r="K125" s="171"/>
      <c r="L125" s="171"/>
      <c r="M125" s="171"/>
      <c r="N125" s="171"/>
      <c r="O125" s="171"/>
      <c r="P125" s="171"/>
      <c r="Q125" s="171"/>
      <c r="R125" s="171"/>
      <c r="S125" s="171"/>
      <c r="T125" s="171"/>
      <c r="U125" s="171"/>
      <c r="V125" s="171"/>
      <c r="W125" s="171"/>
      <c r="X125" s="171"/>
      <c r="Y125" s="171"/>
      <c r="Z125" s="171"/>
      <c r="AA125" s="171"/>
      <c r="AB125" s="171"/>
      <c r="AC125" s="171"/>
      <c r="AD125" s="171"/>
      <c r="AE125" s="171"/>
      <c r="AF125" s="171"/>
      <c r="AG125" s="171"/>
      <c r="AH125" s="171"/>
      <c r="AI125" s="171"/>
      <c r="AJ125" s="171"/>
      <c r="AK125" s="171"/>
      <c r="AL125" s="171"/>
      <c r="AM125" s="171"/>
    </row>
    <row r="126" spans="2:39" x14ac:dyDescent="0.4">
      <c r="B126" s="170"/>
      <c r="C126" s="170"/>
      <c r="D126" s="170"/>
      <c r="E126" s="171"/>
      <c r="F126" s="171"/>
      <c r="G126" s="171"/>
      <c r="H126" s="171"/>
      <c r="I126" s="170"/>
      <c r="J126" s="171"/>
      <c r="K126" s="171"/>
      <c r="L126" s="171"/>
      <c r="M126" s="171"/>
      <c r="N126" s="171"/>
      <c r="O126" s="171"/>
      <c r="P126" s="171"/>
      <c r="Q126" s="171"/>
      <c r="R126" s="171"/>
      <c r="S126" s="171"/>
      <c r="T126" s="171"/>
      <c r="U126" s="171"/>
      <c r="V126" s="171"/>
      <c r="W126" s="171"/>
      <c r="X126" s="171"/>
      <c r="Y126" s="171"/>
      <c r="Z126" s="171"/>
      <c r="AA126" s="171"/>
      <c r="AB126" s="171"/>
      <c r="AC126" s="171"/>
      <c r="AD126" s="171"/>
      <c r="AE126" s="171"/>
      <c r="AF126" s="171"/>
      <c r="AG126" s="171"/>
      <c r="AH126" s="171"/>
      <c r="AI126" s="171"/>
      <c r="AJ126" s="171"/>
      <c r="AK126" s="171"/>
      <c r="AL126" s="171"/>
      <c r="AM126" s="171"/>
    </row>
    <row r="127" spans="2:39" x14ac:dyDescent="0.4">
      <c r="B127" s="170"/>
      <c r="C127" s="170"/>
      <c r="D127" s="170"/>
      <c r="E127" s="171"/>
      <c r="F127" s="171"/>
      <c r="G127" s="171"/>
      <c r="H127" s="171"/>
      <c r="I127" s="170"/>
      <c r="J127" s="171"/>
      <c r="K127" s="171"/>
      <c r="L127" s="171"/>
      <c r="M127" s="171"/>
      <c r="N127" s="171"/>
      <c r="O127" s="171"/>
      <c r="P127" s="171"/>
      <c r="Q127" s="171"/>
      <c r="R127" s="171"/>
      <c r="S127" s="171"/>
      <c r="T127" s="171"/>
      <c r="U127" s="171"/>
      <c r="V127" s="171"/>
      <c r="W127" s="171"/>
      <c r="X127" s="171"/>
      <c r="Y127" s="171"/>
      <c r="Z127" s="171"/>
      <c r="AA127" s="171"/>
      <c r="AB127" s="171"/>
      <c r="AC127" s="171"/>
      <c r="AD127" s="171"/>
      <c r="AE127" s="171"/>
      <c r="AF127" s="171"/>
      <c r="AG127" s="171"/>
      <c r="AH127" s="171"/>
      <c r="AI127" s="171"/>
      <c r="AJ127" s="171"/>
      <c r="AK127" s="171"/>
      <c r="AL127" s="171"/>
      <c r="AM127" s="171"/>
    </row>
    <row r="128" spans="2:39" x14ac:dyDescent="0.4">
      <c r="B128" s="170"/>
      <c r="C128" s="170"/>
      <c r="D128" s="170"/>
      <c r="E128" s="171"/>
      <c r="F128" s="171"/>
      <c r="G128" s="171"/>
      <c r="H128" s="171"/>
      <c r="I128" s="170"/>
      <c r="J128" s="171"/>
      <c r="K128" s="171"/>
      <c r="L128" s="171"/>
      <c r="M128" s="171"/>
      <c r="N128" s="171"/>
      <c r="O128" s="171"/>
      <c r="P128" s="171"/>
      <c r="Q128" s="171"/>
      <c r="R128" s="171"/>
      <c r="S128" s="171"/>
      <c r="T128" s="171"/>
      <c r="U128" s="171"/>
      <c r="V128" s="171"/>
      <c r="W128" s="171"/>
      <c r="X128" s="171"/>
      <c r="Y128" s="171"/>
      <c r="Z128" s="171"/>
      <c r="AA128" s="171"/>
      <c r="AB128" s="171"/>
      <c r="AC128" s="171"/>
      <c r="AD128" s="171"/>
      <c r="AE128" s="171"/>
      <c r="AF128" s="171"/>
      <c r="AG128" s="171"/>
      <c r="AH128" s="171"/>
      <c r="AI128" s="171"/>
      <c r="AJ128" s="171"/>
      <c r="AK128" s="171"/>
      <c r="AL128" s="171"/>
      <c r="AM128" s="171"/>
    </row>
    <row r="129" spans="2:39" x14ac:dyDescent="0.4">
      <c r="B129" s="170"/>
      <c r="C129" s="170"/>
      <c r="D129" s="170"/>
      <c r="E129" s="171"/>
      <c r="F129" s="171"/>
      <c r="G129" s="171"/>
      <c r="H129" s="171"/>
      <c r="I129" s="170"/>
      <c r="J129" s="171"/>
      <c r="K129" s="171"/>
      <c r="L129" s="171"/>
      <c r="M129" s="171"/>
      <c r="N129" s="171"/>
      <c r="O129" s="171"/>
      <c r="P129" s="171"/>
      <c r="Q129" s="171"/>
      <c r="R129" s="171"/>
      <c r="S129" s="171"/>
      <c r="T129" s="171"/>
      <c r="U129" s="171"/>
      <c r="V129" s="171"/>
      <c r="W129" s="171"/>
      <c r="X129" s="171"/>
      <c r="Y129" s="171"/>
      <c r="Z129" s="171"/>
      <c r="AA129" s="171"/>
      <c r="AB129" s="171"/>
      <c r="AC129" s="171"/>
      <c r="AD129" s="171"/>
      <c r="AE129" s="171"/>
      <c r="AF129" s="171"/>
      <c r="AG129" s="171"/>
      <c r="AH129" s="171"/>
      <c r="AI129" s="171"/>
      <c r="AJ129" s="171"/>
      <c r="AK129" s="171"/>
      <c r="AL129" s="171"/>
      <c r="AM129" s="171"/>
    </row>
    <row r="130" spans="2:39" x14ac:dyDescent="0.4">
      <c r="B130" s="170"/>
      <c r="C130" s="170"/>
      <c r="D130" s="170"/>
      <c r="E130" s="171"/>
      <c r="F130" s="171"/>
      <c r="G130" s="171"/>
      <c r="H130" s="171"/>
      <c r="I130" s="170"/>
      <c r="J130" s="171"/>
      <c r="K130" s="171"/>
      <c r="L130" s="171"/>
      <c r="M130" s="171"/>
      <c r="N130" s="171"/>
      <c r="O130" s="171"/>
      <c r="P130" s="171"/>
      <c r="Q130" s="171"/>
      <c r="R130" s="171"/>
      <c r="S130" s="171"/>
      <c r="T130" s="171"/>
      <c r="U130" s="171"/>
      <c r="V130" s="171"/>
      <c r="W130" s="171"/>
      <c r="X130" s="171"/>
      <c r="Y130" s="171"/>
      <c r="Z130" s="171"/>
      <c r="AA130" s="171"/>
      <c r="AB130" s="171"/>
      <c r="AC130" s="171"/>
      <c r="AD130" s="171"/>
      <c r="AE130" s="171"/>
      <c r="AF130" s="171"/>
      <c r="AG130" s="171"/>
      <c r="AH130" s="171"/>
      <c r="AI130" s="171"/>
      <c r="AJ130" s="171"/>
      <c r="AK130" s="171"/>
      <c r="AL130" s="171"/>
      <c r="AM130" s="171"/>
    </row>
    <row r="131" spans="2:39" x14ac:dyDescent="0.4">
      <c r="B131" s="170"/>
      <c r="C131" s="170"/>
      <c r="D131" s="170"/>
      <c r="E131" s="171"/>
      <c r="F131" s="171"/>
      <c r="G131" s="171"/>
      <c r="H131" s="171"/>
      <c r="I131" s="170"/>
      <c r="J131" s="171"/>
      <c r="K131" s="171"/>
      <c r="L131" s="171"/>
      <c r="M131" s="171"/>
      <c r="N131" s="171"/>
      <c r="O131" s="171"/>
      <c r="P131" s="171"/>
      <c r="Q131" s="171"/>
      <c r="R131" s="171"/>
      <c r="S131" s="171"/>
      <c r="T131" s="171"/>
      <c r="U131" s="171"/>
      <c r="V131" s="171"/>
      <c r="W131" s="171"/>
      <c r="X131" s="171"/>
      <c r="Y131" s="171"/>
      <c r="Z131" s="171"/>
      <c r="AA131" s="171"/>
      <c r="AB131" s="171"/>
      <c r="AC131" s="171"/>
      <c r="AD131" s="171"/>
      <c r="AE131" s="171"/>
      <c r="AF131" s="171"/>
      <c r="AG131" s="171"/>
      <c r="AH131" s="171"/>
      <c r="AI131" s="171"/>
      <c r="AJ131" s="171"/>
      <c r="AK131" s="171"/>
      <c r="AL131" s="171"/>
      <c r="AM131" s="171"/>
    </row>
    <row r="132" spans="2:39" x14ac:dyDescent="0.4">
      <c r="B132" s="170"/>
      <c r="C132" s="170"/>
      <c r="D132" s="170"/>
      <c r="E132" s="171"/>
      <c r="F132" s="171"/>
      <c r="G132" s="171"/>
      <c r="H132" s="171"/>
      <c r="I132" s="170"/>
      <c r="J132" s="171"/>
      <c r="K132" s="171"/>
      <c r="L132" s="171"/>
      <c r="M132" s="171"/>
      <c r="N132" s="171"/>
      <c r="O132" s="171"/>
      <c r="P132" s="171"/>
      <c r="Q132" s="171"/>
      <c r="R132" s="171"/>
      <c r="S132" s="171"/>
      <c r="T132" s="171"/>
      <c r="U132" s="171"/>
      <c r="V132" s="171"/>
      <c r="W132" s="171"/>
      <c r="X132" s="171"/>
      <c r="Y132" s="171"/>
      <c r="Z132" s="171"/>
      <c r="AA132" s="171"/>
      <c r="AB132" s="171"/>
      <c r="AC132" s="171"/>
      <c r="AD132" s="171"/>
      <c r="AE132" s="171"/>
      <c r="AF132" s="171"/>
      <c r="AG132" s="171"/>
      <c r="AH132" s="171"/>
      <c r="AI132" s="171"/>
      <c r="AJ132" s="171"/>
      <c r="AK132" s="171"/>
      <c r="AL132" s="171"/>
      <c r="AM132" s="171"/>
    </row>
    <row r="133" spans="2:39" x14ac:dyDescent="0.4">
      <c r="B133" s="170"/>
      <c r="C133" s="170"/>
      <c r="D133" s="170"/>
      <c r="E133" s="171"/>
      <c r="F133" s="171"/>
      <c r="G133" s="171"/>
      <c r="H133" s="171"/>
      <c r="I133" s="170"/>
      <c r="J133" s="171"/>
      <c r="K133" s="171"/>
      <c r="L133" s="171"/>
      <c r="M133" s="171"/>
      <c r="N133" s="171"/>
      <c r="O133" s="171"/>
      <c r="P133" s="171"/>
      <c r="Q133" s="171"/>
      <c r="R133" s="171"/>
      <c r="S133" s="171"/>
      <c r="T133" s="171"/>
      <c r="U133" s="171"/>
      <c r="V133" s="171"/>
      <c r="W133" s="171"/>
      <c r="X133" s="171"/>
      <c r="Y133" s="171"/>
      <c r="Z133" s="171"/>
      <c r="AA133" s="171"/>
      <c r="AB133" s="171"/>
      <c r="AC133" s="171"/>
      <c r="AD133" s="171"/>
      <c r="AE133" s="171"/>
      <c r="AF133" s="171"/>
      <c r="AG133" s="171"/>
      <c r="AH133" s="171"/>
      <c r="AI133" s="171"/>
      <c r="AJ133" s="171"/>
      <c r="AK133" s="171"/>
      <c r="AL133" s="171"/>
      <c r="AM133" s="171"/>
    </row>
    <row r="134" spans="2:39" x14ac:dyDescent="0.4">
      <c r="B134" s="170"/>
      <c r="C134" s="170"/>
      <c r="D134" s="170"/>
      <c r="E134" s="171"/>
      <c r="F134" s="171"/>
      <c r="G134" s="171"/>
      <c r="H134" s="171"/>
      <c r="I134" s="170"/>
      <c r="J134" s="171"/>
      <c r="K134" s="171"/>
      <c r="L134" s="171"/>
      <c r="M134" s="171"/>
      <c r="N134" s="171"/>
      <c r="O134" s="171"/>
      <c r="P134" s="171"/>
      <c r="Q134" s="171"/>
      <c r="R134" s="171"/>
      <c r="S134" s="171"/>
      <c r="T134" s="171"/>
      <c r="U134" s="171"/>
      <c r="V134" s="171"/>
      <c r="W134" s="171"/>
      <c r="X134" s="171"/>
      <c r="Y134" s="171"/>
      <c r="Z134" s="171"/>
      <c r="AA134" s="171"/>
      <c r="AB134" s="171"/>
      <c r="AC134" s="171"/>
      <c r="AD134" s="171"/>
      <c r="AE134" s="171"/>
      <c r="AF134" s="171"/>
      <c r="AG134" s="171"/>
      <c r="AH134" s="171"/>
      <c r="AI134" s="171"/>
      <c r="AJ134" s="171"/>
      <c r="AK134" s="171"/>
      <c r="AL134" s="171"/>
      <c r="AM134" s="171"/>
    </row>
    <row r="135" spans="2:39" x14ac:dyDescent="0.4">
      <c r="B135" s="170"/>
      <c r="C135" s="170"/>
      <c r="D135" s="170"/>
      <c r="E135" s="171"/>
      <c r="F135" s="171"/>
      <c r="G135" s="171"/>
      <c r="H135" s="171"/>
      <c r="I135" s="170"/>
      <c r="J135" s="171"/>
      <c r="K135" s="171"/>
      <c r="L135" s="171"/>
      <c r="M135" s="171"/>
      <c r="N135" s="171"/>
      <c r="O135" s="171"/>
      <c r="P135" s="171"/>
      <c r="Q135" s="171"/>
      <c r="R135" s="171"/>
      <c r="S135" s="171"/>
      <c r="T135" s="171"/>
      <c r="U135" s="171"/>
      <c r="V135" s="171"/>
      <c r="W135" s="171"/>
      <c r="X135" s="171"/>
      <c r="Y135" s="171"/>
      <c r="Z135" s="171"/>
      <c r="AA135" s="171"/>
      <c r="AB135" s="171"/>
      <c r="AC135" s="171"/>
      <c r="AD135" s="171"/>
      <c r="AE135" s="171"/>
      <c r="AF135" s="171"/>
      <c r="AG135" s="171"/>
      <c r="AH135" s="171"/>
      <c r="AI135" s="171"/>
      <c r="AJ135" s="171"/>
      <c r="AK135" s="171"/>
      <c r="AL135" s="171"/>
      <c r="AM135" s="171"/>
    </row>
    <row r="136" spans="2:39" x14ac:dyDescent="0.4">
      <c r="B136" s="170"/>
      <c r="C136" s="170"/>
      <c r="D136" s="170"/>
      <c r="E136" s="171"/>
      <c r="F136" s="171"/>
      <c r="G136" s="171"/>
      <c r="H136" s="171"/>
      <c r="I136" s="170"/>
      <c r="J136" s="171"/>
      <c r="K136" s="171"/>
      <c r="L136" s="171"/>
      <c r="M136" s="171"/>
      <c r="N136" s="171"/>
      <c r="O136" s="171"/>
      <c r="P136" s="171"/>
      <c r="Q136" s="171"/>
      <c r="R136" s="171"/>
      <c r="S136" s="171"/>
      <c r="T136" s="171"/>
      <c r="U136" s="171"/>
      <c r="V136" s="171"/>
      <c r="W136" s="171"/>
      <c r="X136" s="171"/>
      <c r="Y136" s="171"/>
      <c r="Z136" s="171"/>
      <c r="AA136" s="171"/>
      <c r="AB136" s="171"/>
      <c r="AC136" s="171"/>
      <c r="AD136" s="171"/>
      <c r="AE136" s="171"/>
      <c r="AF136" s="171"/>
      <c r="AG136" s="171"/>
      <c r="AH136" s="171"/>
      <c r="AI136" s="171"/>
      <c r="AJ136" s="171"/>
      <c r="AK136" s="171"/>
      <c r="AL136" s="171"/>
      <c r="AM136" s="171"/>
    </row>
    <row r="137" spans="2:39" x14ac:dyDescent="0.4">
      <c r="B137" s="170"/>
      <c r="C137" s="170"/>
      <c r="D137" s="170"/>
      <c r="E137" s="171"/>
      <c r="F137" s="171"/>
      <c r="G137" s="171"/>
      <c r="H137" s="171"/>
      <c r="I137" s="170"/>
      <c r="J137" s="171"/>
      <c r="K137" s="171"/>
      <c r="L137" s="171"/>
      <c r="M137" s="171"/>
      <c r="N137" s="171"/>
      <c r="O137" s="171"/>
      <c r="P137" s="171"/>
      <c r="Q137" s="171"/>
      <c r="R137" s="171"/>
      <c r="S137" s="171"/>
      <c r="T137" s="171"/>
      <c r="U137" s="171"/>
      <c r="V137" s="171"/>
      <c r="W137" s="171"/>
      <c r="X137" s="171"/>
      <c r="Y137" s="171"/>
      <c r="Z137" s="171"/>
      <c r="AA137" s="171"/>
      <c r="AB137" s="171"/>
      <c r="AC137" s="171"/>
      <c r="AD137" s="171"/>
      <c r="AE137" s="171"/>
      <c r="AF137" s="171"/>
      <c r="AG137" s="171"/>
      <c r="AH137" s="171"/>
      <c r="AI137" s="171"/>
      <c r="AJ137" s="171"/>
      <c r="AK137" s="171"/>
      <c r="AL137" s="171"/>
      <c r="AM137" s="171"/>
    </row>
    <row r="138" spans="2:39" x14ac:dyDescent="0.4">
      <c r="B138" s="170"/>
      <c r="C138" s="170"/>
      <c r="D138" s="170"/>
      <c r="E138" s="171"/>
      <c r="F138" s="171"/>
      <c r="G138" s="171"/>
      <c r="H138" s="171"/>
      <c r="I138" s="170"/>
      <c r="J138" s="171"/>
      <c r="K138" s="171"/>
      <c r="L138" s="171"/>
      <c r="M138" s="171"/>
      <c r="N138" s="171"/>
      <c r="O138" s="171"/>
      <c r="P138" s="171"/>
      <c r="Q138" s="171"/>
      <c r="R138" s="171"/>
      <c r="S138" s="171"/>
      <c r="T138" s="171"/>
      <c r="U138" s="171"/>
      <c r="V138" s="171"/>
      <c r="W138" s="171"/>
      <c r="X138" s="171"/>
      <c r="Y138" s="171"/>
      <c r="Z138" s="171"/>
      <c r="AA138" s="171"/>
      <c r="AB138" s="171"/>
      <c r="AC138" s="171"/>
      <c r="AD138" s="171"/>
      <c r="AE138" s="171"/>
      <c r="AF138" s="171"/>
      <c r="AG138" s="171"/>
      <c r="AH138" s="171"/>
      <c r="AI138" s="171"/>
      <c r="AJ138" s="171"/>
      <c r="AK138" s="171"/>
      <c r="AL138" s="171"/>
      <c r="AM138" s="171"/>
    </row>
    <row r="139" spans="2:39" x14ac:dyDescent="0.4">
      <c r="B139" s="170"/>
      <c r="C139" s="170"/>
      <c r="D139" s="170"/>
      <c r="E139" s="171"/>
      <c r="F139" s="171"/>
      <c r="G139" s="171"/>
      <c r="H139" s="171"/>
      <c r="I139" s="170"/>
      <c r="J139" s="171"/>
      <c r="K139" s="171"/>
      <c r="L139" s="171"/>
      <c r="M139" s="171"/>
      <c r="N139" s="171"/>
      <c r="O139" s="171"/>
      <c r="P139" s="171"/>
      <c r="Q139" s="171"/>
      <c r="R139" s="171"/>
      <c r="S139" s="171"/>
      <c r="T139" s="171"/>
      <c r="U139" s="171"/>
      <c r="V139" s="171"/>
      <c r="W139" s="171"/>
      <c r="X139" s="171"/>
      <c r="Y139" s="171"/>
      <c r="Z139" s="171"/>
      <c r="AA139" s="171"/>
      <c r="AB139" s="171"/>
      <c r="AC139" s="171"/>
      <c r="AD139" s="171"/>
      <c r="AE139" s="171"/>
      <c r="AF139" s="171"/>
      <c r="AG139" s="171"/>
      <c r="AH139" s="171"/>
      <c r="AI139" s="171"/>
      <c r="AJ139" s="171"/>
      <c r="AK139" s="171"/>
      <c r="AL139" s="171"/>
      <c r="AM139" s="171"/>
    </row>
    <row r="140" spans="2:39" x14ac:dyDescent="0.4">
      <c r="B140" s="170"/>
      <c r="C140" s="170"/>
      <c r="D140" s="170"/>
      <c r="E140" s="171"/>
      <c r="F140" s="171"/>
      <c r="G140" s="171"/>
      <c r="H140" s="171"/>
      <c r="I140" s="170"/>
      <c r="J140" s="171"/>
      <c r="K140" s="171"/>
      <c r="L140" s="171"/>
      <c r="M140" s="171"/>
      <c r="N140" s="171"/>
      <c r="O140" s="171"/>
      <c r="P140" s="171"/>
      <c r="Q140" s="171"/>
      <c r="R140" s="171"/>
      <c r="S140" s="171"/>
      <c r="T140" s="171"/>
      <c r="U140" s="171"/>
      <c r="V140" s="171"/>
      <c r="W140" s="171"/>
      <c r="X140" s="171"/>
      <c r="Y140" s="171"/>
      <c r="Z140" s="171"/>
      <c r="AA140" s="171"/>
      <c r="AB140" s="171"/>
      <c r="AC140" s="171"/>
      <c r="AD140" s="171"/>
      <c r="AE140" s="171"/>
      <c r="AF140" s="171"/>
      <c r="AG140" s="171"/>
      <c r="AH140" s="171"/>
      <c r="AI140" s="171"/>
      <c r="AJ140" s="171"/>
      <c r="AK140" s="171"/>
      <c r="AL140" s="171"/>
      <c r="AM140" s="171"/>
    </row>
    <row r="141" spans="2:39" x14ac:dyDescent="0.4">
      <c r="B141" s="170"/>
      <c r="C141" s="170"/>
      <c r="D141" s="170"/>
      <c r="E141" s="171"/>
      <c r="F141" s="171"/>
      <c r="G141" s="171"/>
      <c r="H141" s="171"/>
      <c r="I141" s="170"/>
      <c r="J141" s="171"/>
      <c r="K141" s="171"/>
      <c r="L141" s="171"/>
      <c r="M141" s="171"/>
      <c r="N141" s="171"/>
      <c r="O141" s="171"/>
      <c r="P141" s="171"/>
      <c r="Q141" s="171"/>
      <c r="R141" s="171"/>
      <c r="S141" s="171"/>
      <c r="T141" s="171"/>
      <c r="U141" s="171"/>
      <c r="V141" s="171"/>
      <c r="W141" s="171"/>
      <c r="X141" s="171"/>
      <c r="Y141" s="171"/>
      <c r="Z141" s="171"/>
      <c r="AA141" s="171"/>
      <c r="AB141" s="171"/>
      <c r="AC141" s="171"/>
      <c r="AD141" s="171"/>
      <c r="AE141" s="171"/>
      <c r="AF141" s="171"/>
      <c r="AG141" s="171"/>
      <c r="AH141" s="171"/>
      <c r="AI141" s="171"/>
      <c r="AJ141" s="171"/>
      <c r="AK141" s="171"/>
      <c r="AL141" s="171"/>
      <c r="AM141" s="171"/>
    </row>
    <row r="142" spans="2:39" x14ac:dyDescent="0.4">
      <c r="B142" s="170"/>
      <c r="C142" s="170"/>
      <c r="D142" s="170"/>
      <c r="E142" s="171"/>
      <c r="F142" s="171"/>
      <c r="G142" s="171"/>
      <c r="H142" s="171"/>
      <c r="I142" s="170"/>
      <c r="J142" s="171"/>
      <c r="K142" s="171"/>
      <c r="L142" s="171"/>
      <c r="M142" s="171"/>
      <c r="N142" s="171"/>
      <c r="O142" s="171"/>
      <c r="P142" s="171"/>
      <c r="Q142" s="171"/>
      <c r="R142" s="171"/>
      <c r="S142" s="171"/>
      <c r="T142" s="171"/>
      <c r="U142" s="171"/>
      <c r="V142" s="171"/>
      <c r="W142" s="171"/>
      <c r="X142" s="171"/>
      <c r="Y142" s="171"/>
      <c r="Z142" s="171"/>
      <c r="AA142" s="171"/>
      <c r="AB142" s="171"/>
      <c r="AC142" s="171"/>
      <c r="AD142" s="171"/>
      <c r="AE142" s="171"/>
      <c r="AF142" s="171"/>
      <c r="AG142" s="171"/>
      <c r="AH142" s="171"/>
      <c r="AI142" s="171"/>
      <c r="AJ142" s="171"/>
      <c r="AK142" s="171"/>
      <c r="AL142" s="171"/>
      <c r="AM142" s="171"/>
    </row>
    <row r="143" spans="2:39" x14ac:dyDescent="0.4">
      <c r="B143" s="170"/>
      <c r="C143" s="170"/>
      <c r="D143" s="170"/>
      <c r="E143" s="171"/>
      <c r="F143" s="171"/>
      <c r="G143" s="171"/>
      <c r="H143" s="171"/>
      <c r="I143" s="170"/>
      <c r="J143" s="171"/>
      <c r="K143" s="171"/>
      <c r="L143" s="171"/>
      <c r="M143" s="171"/>
      <c r="N143" s="171"/>
      <c r="O143" s="171"/>
      <c r="P143" s="171"/>
      <c r="Q143" s="171"/>
      <c r="R143" s="171"/>
      <c r="S143" s="171"/>
      <c r="T143" s="171"/>
      <c r="U143" s="171"/>
      <c r="V143" s="171"/>
      <c r="W143" s="171"/>
      <c r="X143" s="171"/>
      <c r="Y143" s="171"/>
      <c r="Z143" s="171"/>
      <c r="AA143" s="171"/>
      <c r="AB143" s="171"/>
      <c r="AC143" s="171"/>
      <c r="AD143" s="171"/>
      <c r="AE143" s="171"/>
      <c r="AF143" s="171"/>
      <c r="AG143" s="171"/>
      <c r="AH143" s="171"/>
      <c r="AI143" s="171"/>
      <c r="AJ143" s="171"/>
      <c r="AK143" s="171"/>
      <c r="AL143" s="171"/>
      <c r="AM143" s="171"/>
    </row>
    <row r="144" spans="2:39" x14ac:dyDescent="0.4">
      <c r="B144" s="170"/>
      <c r="C144" s="170"/>
      <c r="D144" s="170"/>
      <c r="E144" s="171"/>
      <c r="F144" s="171"/>
      <c r="G144" s="171"/>
      <c r="H144" s="171"/>
      <c r="I144" s="170"/>
      <c r="J144" s="171"/>
      <c r="K144" s="171"/>
      <c r="L144" s="171"/>
      <c r="M144" s="171"/>
      <c r="N144" s="171"/>
      <c r="O144" s="171"/>
      <c r="P144" s="171"/>
      <c r="Q144" s="171"/>
      <c r="R144" s="171"/>
      <c r="S144" s="171"/>
      <c r="T144" s="171"/>
      <c r="U144" s="171"/>
      <c r="V144" s="171"/>
      <c r="W144" s="171"/>
      <c r="X144" s="171"/>
      <c r="Y144" s="171"/>
      <c r="Z144" s="171"/>
      <c r="AA144" s="171"/>
      <c r="AB144" s="171"/>
      <c r="AC144" s="171"/>
      <c r="AD144" s="171"/>
      <c r="AE144" s="171"/>
      <c r="AF144" s="171"/>
      <c r="AG144" s="171"/>
      <c r="AH144" s="171"/>
      <c r="AI144" s="171"/>
      <c r="AJ144" s="171"/>
      <c r="AK144" s="171"/>
      <c r="AL144" s="171"/>
      <c r="AM144" s="171"/>
    </row>
    <row r="145" spans="2:39" x14ac:dyDescent="0.4">
      <c r="B145" s="170"/>
      <c r="C145" s="170"/>
      <c r="D145" s="170"/>
      <c r="E145" s="171"/>
      <c r="F145" s="171"/>
      <c r="G145" s="171"/>
      <c r="H145" s="171"/>
      <c r="I145" s="170"/>
      <c r="J145" s="171"/>
      <c r="K145" s="171"/>
      <c r="L145" s="171"/>
      <c r="M145" s="171"/>
      <c r="N145" s="171"/>
      <c r="O145" s="171"/>
      <c r="P145" s="171"/>
      <c r="Q145" s="171"/>
      <c r="R145" s="171"/>
      <c r="S145" s="171"/>
      <c r="T145" s="171"/>
      <c r="U145" s="171"/>
      <c r="V145" s="171"/>
      <c r="W145" s="171"/>
      <c r="X145" s="171"/>
      <c r="Y145" s="171"/>
      <c r="Z145" s="171"/>
      <c r="AA145" s="171"/>
      <c r="AB145" s="171"/>
      <c r="AC145" s="171"/>
      <c r="AD145" s="171"/>
      <c r="AE145" s="171"/>
      <c r="AF145" s="171"/>
      <c r="AG145" s="171"/>
      <c r="AH145" s="171"/>
      <c r="AI145" s="171"/>
      <c r="AJ145" s="171"/>
      <c r="AK145" s="171"/>
      <c r="AL145" s="171"/>
      <c r="AM145" s="171"/>
    </row>
    <row r="146" spans="2:39" x14ac:dyDescent="0.4">
      <c r="B146" s="170"/>
      <c r="C146" s="170"/>
      <c r="D146" s="170"/>
      <c r="E146" s="171"/>
      <c r="F146" s="171"/>
      <c r="G146" s="171"/>
      <c r="H146" s="171"/>
      <c r="I146" s="170"/>
      <c r="J146" s="171"/>
      <c r="K146" s="171"/>
      <c r="L146" s="171"/>
      <c r="M146" s="171"/>
      <c r="N146" s="171"/>
      <c r="O146" s="171"/>
      <c r="P146" s="171"/>
      <c r="Q146" s="171"/>
      <c r="R146" s="171"/>
      <c r="S146" s="171"/>
      <c r="T146" s="171"/>
      <c r="U146" s="171"/>
      <c r="V146" s="171"/>
      <c r="W146" s="171"/>
      <c r="X146" s="171"/>
      <c r="Y146" s="171"/>
      <c r="Z146" s="171"/>
      <c r="AA146" s="171"/>
      <c r="AB146" s="171"/>
      <c r="AC146" s="171"/>
      <c r="AD146" s="171"/>
      <c r="AE146" s="171"/>
      <c r="AF146" s="171"/>
      <c r="AG146" s="171"/>
      <c r="AH146" s="171"/>
      <c r="AI146" s="171"/>
      <c r="AJ146" s="171"/>
      <c r="AK146" s="171"/>
      <c r="AL146" s="171"/>
      <c r="AM146" s="171"/>
    </row>
    <row r="147" spans="2:39" x14ac:dyDescent="0.4">
      <c r="B147" s="170"/>
      <c r="C147" s="170"/>
      <c r="D147" s="170"/>
      <c r="E147" s="171"/>
      <c r="F147" s="171"/>
      <c r="G147" s="171"/>
      <c r="H147" s="171"/>
      <c r="I147" s="170"/>
      <c r="J147" s="171"/>
      <c r="K147" s="171"/>
      <c r="L147" s="171"/>
      <c r="M147" s="171"/>
      <c r="N147" s="171"/>
      <c r="O147" s="171"/>
      <c r="P147" s="171"/>
      <c r="Q147" s="171"/>
      <c r="R147" s="171"/>
      <c r="S147" s="171"/>
      <c r="T147" s="171"/>
      <c r="U147" s="171"/>
      <c r="V147" s="171"/>
      <c r="W147" s="171"/>
      <c r="X147" s="171"/>
      <c r="Y147" s="171"/>
      <c r="Z147" s="171"/>
      <c r="AA147" s="171"/>
      <c r="AB147" s="171"/>
      <c r="AC147" s="171"/>
      <c r="AD147" s="171"/>
      <c r="AE147" s="171"/>
      <c r="AF147" s="171"/>
      <c r="AG147" s="171"/>
      <c r="AH147" s="171"/>
      <c r="AI147" s="171"/>
      <c r="AJ147" s="171"/>
      <c r="AK147" s="171"/>
      <c r="AL147" s="171"/>
      <c r="AM147" s="171"/>
    </row>
    <row r="148" spans="2:39" x14ac:dyDescent="0.4">
      <c r="B148" s="170"/>
      <c r="C148" s="170"/>
      <c r="D148" s="170"/>
      <c r="E148" s="171"/>
      <c r="F148" s="171"/>
      <c r="G148" s="171"/>
      <c r="H148" s="171"/>
      <c r="I148" s="170"/>
      <c r="J148" s="171"/>
      <c r="K148" s="171"/>
      <c r="L148" s="171"/>
      <c r="M148" s="171"/>
      <c r="N148" s="171"/>
      <c r="O148" s="171"/>
      <c r="P148" s="171"/>
      <c r="Q148" s="171"/>
      <c r="R148" s="171"/>
      <c r="S148" s="171"/>
      <c r="T148" s="171"/>
      <c r="U148" s="171"/>
      <c r="V148" s="171"/>
      <c r="W148" s="171"/>
      <c r="X148" s="171"/>
      <c r="Y148" s="171"/>
      <c r="Z148" s="171"/>
      <c r="AA148" s="171"/>
      <c r="AB148" s="171"/>
      <c r="AC148" s="171"/>
      <c r="AD148" s="171"/>
      <c r="AE148" s="171"/>
      <c r="AF148" s="171"/>
      <c r="AG148" s="171"/>
      <c r="AH148" s="171"/>
      <c r="AI148" s="171"/>
      <c r="AJ148" s="171"/>
      <c r="AK148" s="171"/>
      <c r="AL148" s="171"/>
      <c r="AM148" s="171"/>
    </row>
    <row r="149" spans="2:39" x14ac:dyDescent="0.4">
      <c r="B149" s="170"/>
      <c r="C149" s="170"/>
      <c r="D149" s="170"/>
      <c r="E149" s="171"/>
      <c r="F149" s="171"/>
      <c r="G149" s="171"/>
      <c r="H149" s="171"/>
      <c r="I149" s="170"/>
      <c r="J149" s="171"/>
      <c r="K149" s="171"/>
      <c r="L149" s="171"/>
      <c r="M149" s="171"/>
      <c r="N149" s="171"/>
      <c r="O149" s="171"/>
      <c r="P149" s="171"/>
      <c r="Q149" s="171"/>
      <c r="R149" s="171"/>
      <c r="S149" s="171"/>
      <c r="T149" s="171"/>
      <c r="U149" s="171"/>
      <c r="V149" s="171"/>
      <c r="W149" s="171"/>
      <c r="X149" s="171"/>
      <c r="Y149" s="171"/>
      <c r="Z149" s="171"/>
      <c r="AA149" s="171"/>
      <c r="AB149" s="171"/>
      <c r="AC149" s="171"/>
      <c r="AD149" s="171"/>
      <c r="AE149" s="171"/>
      <c r="AF149" s="171"/>
      <c r="AG149" s="171"/>
      <c r="AH149" s="171"/>
      <c r="AI149" s="171"/>
      <c r="AJ149" s="171"/>
      <c r="AK149" s="171"/>
      <c r="AL149" s="171"/>
      <c r="AM149" s="171"/>
    </row>
    <row r="150" spans="2:39" x14ac:dyDescent="0.4">
      <c r="B150" s="170"/>
      <c r="C150" s="170"/>
      <c r="D150" s="170"/>
      <c r="E150" s="171"/>
      <c r="F150" s="171"/>
      <c r="G150" s="171"/>
      <c r="H150" s="171"/>
      <c r="I150" s="170"/>
      <c r="J150" s="171"/>
      <c r="K150" s="171"/>
      <c r="L150" s="171"/>
      <c r="M150" s="171"/>
      <c r="N150" s="171"/>
      <c r="O150" s="171"/>
      <c r="P150" s="171"/>
      <c r="Q150" s="171"/>
      <c r="R150" s="171"/>
      <c r="S150" s="171"/>
      <c r="T150" s="171"/>
      <c r="U150" s="171"/>
      <c r="V150" s="171"/>
      <c r="W150" s="171"/>
      <c r="X150" s="171"/>
      <c r="Y150" s="171"/>
      <c r="Z150" s="171"/>
      <c r="AA150" s="171"/>
      <c r="AB150" s="171"/>
      <c r="AC150" s="171"/>
      <c r="AD150" s="171"/>
      <c r="AE150" s="171"/>
      <c r="AF150" s="171"/>
      <c r="AG150" s="171"/>
      <c r="AH150" s="171"/>
      <c r="AI150" s="171"/>
      <c r="AJ150" s="171"/>
      <c r="AK150" s="171"/>
      <c r="AL150" s="171"/>
      <c r="AM150" s="171"/>
    </row>
    <row r="151" spans="2:39" x14ac:dyDescent="0.4">
      <c r="B151" s="170"/>
      <c r="C151" s="170"/>
      <c r="D151" s="170"/>
      <c r="E151" s="171"/>
      <c r="F151" s="171"/>
      <c r="G151" s="171"/>
      <c r="H151" s="171"/>
      <c r="I151" s="170"/>
      <c r="J151" s="171"/>
      <c r="K151" s="171"/>
      <c r="L151" s="171"/>
      <c r="M151" s="171"/>
      <c r="N151" s="171"/>
      <c r="O151" s="171"/>
      <c r="P151" s="171"/>
      <c r="Q151" s="171"/>
      <c r="R151" s="171"/>
      <c r="S151" s="171"/>
      <c r="T151" s="171"/>
      <c r="U151" s="171"/>
      <c r="V151" s="171"/>
      <c r="W151" s="171"/>
      <c r="X151" s="171"/>
      <c r="Y151" s="171"/>
      <c r="Z151" s="171"/>
      <c r="AA151" s="171"/>
      <c r="AB151" s="171"/>
      <c r="AC151" s="171"/>
      <c r="AD151" s="171"/>
      <c r="AE151" s="171"/>
      <c r="AF151" s="171"/>
      <c r="AG151" s="171"/>
      <c r="AH151" s="171"/>
      <c r="AI151" s="171"/>
      <c r="AJ151" s="171"/>
      <c r="AK151" s="171"/>
      <c r="AL151" s="171"/>
      <c r="AM151" s="171"/>
    </row>
    <row r="152" spans="2:39" x14ac:dyDescent="0.4">
      <c r="B152" s="170"/>
      <c r="C152" s="170"/>
      <c r="D152" s="170"/>
      <c r="E152" s="171"/>
      <c r="F152" s="171"/>
      <c r="G152" s="171"/>
      <c r="H152" s="171"/>
      <c r="I152" s="170"/>
      <c r="J152" s="171"/>
      <c r="K152" s="171"/>
      <c r="L152" s="171"/>
      <c r="M152" s="171"/>
      <c r="N152" s="171"/>
      <c r="O152" s="171"/>
      <c r="P152" s="171"/>
      <c r="Q152" s="171"/>
      <c r="R152" s="171"/>
      <c r="S152" s="171"/>
      <c r="T152" s="171"/>
      <c r="U152" s="171"/>
      <c r="V152" s="171"/>
      <c r="W152" s="171"/>
      <c r="X152" s="171"/>
      <c r="Y152" s="171"/>
      <c r="Z152" s="171"/>
      <c r="AA152" s="171"/>
      <c r="AB152" s="171"/>
      <c r="AC152" s="171"/>
      <c r="AD152" s="171"/>
      <c r="AE152" s="171"/>
      <c r="AF152" s="171"/>
      <c r="AG152" s="171"/>
      <c r="AH152" s="171"/>
      <c r="AI152" s="171"/>
      <c r="AJ152" s="171"/>
      <c r="AK152" s="171"/>
      <c r="AL152" s="171"/>
      <c r="AM152" s="171"/>
    </row>
    <row r="153" spans="2:39" x14ac:dyDescent="0.4">
      <c r="B153" s="170"/>
      <c r="C153" s="170"/>
      <c r="D153" s="170"/>
      <c r="E153" s="171"/>
      <c r="F153" s="171"/>
      <c r="G153" s="171"/>
      <c r="H153" s="171"/>
      <c r="I153" s="170"/>
      <c r="J153" s="171"/>
      <c r="K153" s="171"/>
      <c r="L153" s="171"/>
      <c r="M153" s="171"/>
      <c r="N153" s="171"/>
      <c r="O153" s="171"/>
      <c r="P153" s="171"/>
      <c r="Q153" s="171"/>
      <c r="R153" s="171"/>
      <c r="S153" s="171"/>
      <c r="T153" s="171"/>
      <c r="U153" s="171"/>
      <c r="V153" s="171"/>
      <c r="W153" s="171"/>
      <c r="X153" s="171"/>
      <c r="Y153" s="171"/>
      <c r="Z153" s="171"/>
      <c r="AA153" s="171"/>
      <c r="AB153" s="171"/>
      <c r="AC153" s="171"/>
      <c r="AD153" s="171"/>
      <c r="AE153" s="171"/>
      <c r="AF153" s="171"/>
      <c r="AG153" s="171"/>
      <c r="AH153" s="171"/>
      <c r="AI153" s="171"/>
      <c r="AJ153" s="171"/>
      <c r="AK153" s="171"/>
      <c r="AL153" s="171"/>
      <c r="AM153" s="171"/>
    </row>
    <row r="154" spans="2:39" x14ac:dyDescent="0.4">
      <c r="B154" s="170"/>
      <c r="C154" s="170"/>
      <c r="D154" s="170"/>
      <c r="E154" s="171"/>
      <c r="F154" s="171"/>
      <c r="G154" s="171"/>
      <c r="H154" s="171"/>
      <c r="I154" s="170"/>
      <c r="J154" s="171"/>
      <c r="K154" s="171"/>
      <c r="L154" s="171"/>
      <c r="M154" s="171"/>
      <c r="N154" s="171"/>
      <c r="O154" s="171"/>
      <c r="P154" s="171"/>
      <c r="Q154" s="171"/>
      <c r="R154" s="171"/>
      <c r="S154" s="171"/>
      <c r="T154" s="171"/>
      <c r="U154" s="171"/>
      <c r="V154" s="171"/>
      <c r="W154" s="171"/>
      <c r="X154" s="171"/>
      <c r="Y154" s="171"/>
      <c r="Z154" s="171"/>
      <c r="AA154" s="171"/>
      <c r="AB154" s="171"/>
      <c r="AC154" s="171"/>
      <c r="AD154" s="171"/>
      <c r="AE154" s="171"/>
      <c r="AF154" s="171"/>
      <c r="AG154" s="171"/>
      <c r="AH154" s="171"/>
      <c r="AI154" s="171"/>
      <c r="AJ154" s="171"/>
      <c r="AK154" s="171"/>
      <c r="AL154" s="171"/>
      <c r="AM154" s="171"/>
    </row>
    <row r="155" spans="2:39" x14ac:dyDescent="0.4">
      <c r="B155" s="170"/>
      <c r="C155" s="170"/>
      <c r="D155" s="170"/>
      <c r="E155" s="171"/>
      <c r="F155" s="171"/>
      <c r="G155" s="171"/>
      <c r="H155" s="171"/>
      <c r="I155" s="170"/>
      <c r="J155" s="171"/>
      <c r="K155" s="171"/>
      <c r="L155" s="171"/>
      <c r="M155" s="171"/>
      <c r="N155" s="171"/>
      <c r="O155" s="171"/>
      <c r="P155" s="171"/>
      <c r="Q155" s="171"/>
      <c r="R155" s="171"/>
      <c r="S155" s="171"/>
      <c r="T155" s="171"/>
      <c r="U155" s="171"/>
      <c r="V155" s="171"/>
      <c r="W155" s="171"/>
      <c r="X155" s="171"/>
      <c r="Y155" s="171"/>
      <c r="Z155" s="171"/>
      <c r="AA155" s="171"/>
      <c r="AB155" s="171"/>
      <c r="AC155" s="171"/>
      <c r="AD155" s="171"/>
      <c r="AE155" s="171"/>
      <c r="AF155" s="171"/>
      <c r="AG155" s="171"/>
      <c r="AH155" s="171"/>
      <c r="AI155" s="171"/>
      <c r="AJ155" s="171"/>
      <c r="AK155" s="171"/>
      <c r="AL155" s="171"/>
      <c r="AM155" s="171"/>
    </row>
    <row r="156" spans="2:39" x14ac:dyDescent="0.4">
      <c r="B156" s="170"/>
      <c r="C156" s="170"/>
      <c r="D156" s="170"/>
      <c r="E156" s="171"/>
      <c r="F156" s="171"/>
      <c r="G156" s="171"/>
      <c r="H156" s="171"/>
      <c r="I156" s="170"/>
      <c r="J156" s="171"/>
      <c r="K156" s="171"/>
      <c r="L156" s="171"/>
      <c r="M156" s="171"/>
      <c r="N156" s="171"/>
      <c r="O156" s="171"/>
      <c r="P156" s="171"/>
      <c r="Q156" s="171"/>
      <c r="R156" s="171"/>
      <c r="S156" s="171"/>
      <c r="T156" s="171"/>
      <c r="U156" s="171"/>
      <c r="V156" s="171"/>
      <c r="W156" s="171"/>
      <c r="X156" s="171"/>
      <c r="Y156" s="171"/>
      <c r="Z156" s="171"/>
      <c r="AA156" s="171"/>
      <c r="AB156" s="171"/>
      <c r="AC156" s="171"/>
      <c r="AD156" s="171"/>
      <c r="AE156" s="171"/>
      <c r="AF156" s="171"/>
      <c r="AG156" s="171"/>
      <c r="AH156" s="171"/>
      <c r="AI156" s="171"/>
      <c r="AJ156" s="171"/>
      <c r="AK156" s="171"/>
      <c r="AL156" s="171"/>
      <c r="AM156" s="171"/>
    </row>
    <row r="157" spans="2:39" x14ac:dyDescent="0.4">
      <c r="B157" s="170"/>
      <c r="C157" s="170"/>
      <c r="D157" s="170"/>
      <c r="E157" s="171"/>
      <c r="F157" s="171"/>
      <c r="G157" s="171"/>
      <c r="H157" s="171"/>
      <c r="I157" s="170"/>
      <c r="J157" s="171"/>
      <c r="K157" s="171"/>
      <c r="L157" s="171"/>
      <c r="M157" s="171"/>
      <c r="N157" s="171"/>
      <c r="O157" s="171"/>
      <c r="P157" s="171"/>
      <c r="Q157" s="171"/>
      <c r="R157" s="171"/>
      <c r="S157" s="171"/>
      <c r="T157" s="171"/>
      <c r="U157" s="171"/>
      <c r="V157" s="171"/>
      <c r="W157" s="171"/>
      <c r="X157" s="171"/>
      <c r="Y157" s="171"/>
      <c r="Z157" s="171"/>
      <c r="AA157" s="171"/>
      <c r="AB157" s="171"/>
      <c r="AC157" s="171"/>
      <c r="AD157" s="171"/>
      <c r="AE157" s="171"/>
      <c r="AF157" s="171"/>
      <c r="AG157" s="171"/>
      <c r="AH157" s="171"/>
      <c r="AI157" s="171"/>
      <c r="AJ157" s="171"/>
      <c r="AK157" s="171"/>
      <c r="AL157" s="171"/>
      <c r="AM157" s="171"/>
    </row>
    <row r="158" spans="2:39" x14ac:dyDescent="0.4">
      <c r="B158" s="170"/>
      <c r="C158" s="170"/>
      <c r="D158" s="170"/>
      <c r="E158" s="171"/>
      <c r="F158" s="171"/>
      <c r="G158" s="171"/>
      <c r="H158" s="171"/>
      <c r="I158" s="170"/>
      <c r="J158" s="171"/>
      <c r="K158" s="171"/>
      <c r="L158" s="171"/>
      <c r="M158" s="171"/>
      <c r="N158" s="171"/>
      <c r="O158" s="171"/>
      <c r="P158" s="171"/>
      <c r="Q158" s="171"/>
      <c r="R158" s="171"/>
      <c r="S158" s="171"/>
      <c r="T158" s="171"/>
      <c r="U158" s="171"/>
      <c r="V158" s="171"/>
      <c r="W158" s="171"/>
      <c r="X158" s="171"/>
      <c r="Y158" s="171"/>
      <c r="Z158" s="171"/>
      <c r="AA158" s="171"/>
      <c r="AB158" s="171"/>
      <c r="AC158" s="171"/>
      <c r="AD158" s="171"/>
      <c r="AE158" s="171"/>
      <c r="AF158" s="171"/>
      <c r="AG158" s="171"/>
      <c r="AH158" s="171"/>
      <c r="AI158" s="171"/>
      <c r="AJ158" s="171"/>
      <c r="AK158" s="171"/>
      <c r="AL158" s="171"/>
      <c r="AM158" s="171"/>
    </row>
    <row r="159" spans="2:39" x14ac:dyDescent="0.4">
      <c r="B159" s="170"/>
      <c r="C159" s="170"/>
      <c r="D159" s="170"/>
      <c r="E159" s="171"/>
      <c r="F159" s="171"/>
      <c r="G159" s="171"/>
      <c r="H159" s="171"/>
      <c r="I159" s="170"/>
      <c r="J159" s="171"/>
      <c r="K159" s="171"/>
      <c r="L159" s="171"/>
      <c r="M159" s="171"/>
      <c r="N159" s="171"/>
      <c r="O159" s="171"/>
      <c r="P159" s="171"/>
      <c r="Q159" s="171"/>
      <c r="R159" s="171"/>
      <c r="S159" s="171"/>
      <c r="T159" s="171"/>
      <c r="U159" s="171"/>
      <c r="V159" s="171"/>
      <c r="W159" s="171"/>
      <c r="X159" s="171"/>
      <c r="Y159" s="171"/>
      <c r="Z159" s="171"/>
      <c r="AA159" s="171"/>
      <c r="AB159" s="171"/>
      <c r="AC159" s="171"/>
      <c r="AD159" s="171"/>
      <c r="AE159" s="171"/>
      <c r="AF159" s="171"/>
      <c r="AG159" s="171"/>
      <c r="AH159" s="171"/>
      <c r="AI159" s="171"/>
      <c r="AJ159" s="171"/>
      <c r="AK159" s="171"/>
      <c r="AL159" s="171"/>
      <c r="AM159" s="171"/>
    </row>
    <row r="160" spans="2:39" x14ac:dyDescent="0.4">
      <c r="B160" s="170"/>
      <c r="C160" s="170"/>
      <c r="D160" s="170"/>
      <c r="E160" s="171"/>
      <c r="F160" s="171"/>
      <c r="G160" s="171"/>
      <c r="H160" s="171"/>
      <c r="I160" s="170"/>
      <c r="J160" s="171"/>
      <c r="K160" s="171"/>
      <c r="L160" s="171"/>
      <c r="M160" s="171"/>
      <c r="N160" s="171"/>
      <c r="O160" s="171"/>
      <c r="P160" s="171"/>
      <c r="Q160" s="171"/>
      <c r="R160" s="171"/>
      <c r="S160" s="171"/>
      <c r="T160" s="171"/>
      <c r="U160" s="171"/>
      <c r="V160" s="171"/>
      <c r="W160" s="171"/>
      <c r="X160" s="171"/>
      <c r="Y160" s="171"/>
      <c r="Z160" s="171"/>
      <c r="AA160" s="171"/>
      <c r="AB160" s="171"/>
      <c r="AC160" s="171"/>
      <c r="AD160" s="171"/>
      <c r="AE160" s="171"/>
      <c r="AF160" s="171"/>
      <c r="AG160" s="171"/>
      <c r="AH160" s="171"/>
      <c r="AI160" s="171"/>
      <c r="AJ160" s="171"/>
      <c r="AK160" s="171"/>
      <c r="AL160" s="171"/>
      <c r="AM160" s="171"/>
    </row>
    <row r="161" spans="2:39" x14ac:dyDescent="0.4">
      <c r="B161" s="170"/>
      <c r="C161" s="170"/>
      <c r="D161" s="170"/>
      <c r="E161" s="171"/>
      <c r="F161" s="171"/>
      <c r="G161" s="171"/>
      <c r="H161" s="171"/>
      <c r="I161" s="170"/>
      <c r="J161" s="171"/>
      <c r="K161" s="171"/>
      <c r="L161" s="171"/>
      <c r="M161" s="171"/>
      <c r="N161" s="171"/>
      <c r="O161" s="171"/>
      <c r="P161" s="171"/>
      <c r="Q161" s="171"/>
      <c r="R161" s="171"/>
      <c r="S161" s="171"/>
      <c r="T161" s="171"/>
      <c r="U161" s="171"/>
      <c r="V161" s="171"/>
      <c r="W161" s="171"/>
      <c r="X161" s="171"/>
      <c r="Y161" s="171"/>
      <c r="Z161" s="171"/>
      <c r="AA161" s="171"/>
      <c r="AB161" s="171"/>
      <c r="AC161" s="171"/>
      <c r="AD161" s="171"/>
      <c r="AE161" s="171"/>
      <c r="AF161" s="171"/>
      <c r="AG161" s="171"/>
      <c r="AH161" s="171"/>
      <c r="AI161" s="171"/>
      <c r="AJ161" s="171"/>
      <c r="AK161" s="171"/>
      <c r="AL161" s="171"/>
      <c r="AM161" s="171"/>
    </row>
    <row r="162" spans="2:39" x14ac:dyDescent="0.4">
      <c r="B162" s="170"/>
      <c r="C162" s="170"/>
      <c r="D162" s="170"/>
      <c r="E162" s="171"/>
      <c r="F162" s="171"/>
      <c r="G162" s="171"/>
      <c r="H162" s="171"/>
      <c r="I162" s="170"/>
      <c r="J162" s="171"/>
      <c r="K162" s="171"/>
      <c r="L162" s="171"/>
      <c r="M162" s="171"/>
      <c r="N162" s="171"/>
      <c r="O162" s="171"/>
      <c r="P162" s="171"/>
      <c r="Q162" s="171"/>
      <c r="R162" s="171"/>
      <c r="S162" s="171"/>
      <c r="T162" s="171"/>
      <c r="U162" s="171"/>
      <c r="V162" s="171"/>
      <c r="W162" s="171"/>
      <c r="X162" s="171"/>
      <c r="Y162" s="171"/>
      <c r="Z162" s="171"/>
      <c r="AA162" s="171"/>
      <c r="AB162" s="171"/>
      <c r="AC162" s="171"/>
      <c r="AD162" s="171"/>
      <c r="AE162" s="171"/>
      <c r="AF162" s="171"/>
      <c r="AG162" s="171"/>
      <c r="AH162" s="171"/>
      <c r="AI162" s="171"/>
      <c r="AJ162" s="171"/>
      <c r="AK162" s="171"/>
      <c r="AL162" s="171"/>
      <c r="AM162" s="171"/>
    </row>
    <row r="163" spans="2:39" x14ac:dyDescent="0.4">
      <c r="B163" s="170"/>
      <c r="C163" s="170"/>
      <c r="D163" s="170"/>
      <c r="E163" s="171"/>
      <c r="F163" s="171"/>
      <c r="G163" s="171"/>
      <c r="H163" s="171"/>
      <c r="I163" s="170"/>
      <c r="J163" s="171"/>
      <c r="K163" s="171"/>
      <c r="L163" s="171"/>
      <c r="M163" s="171"/>
      <c r="N163" s="171"/>
      <c r="O163" s="171"/>
      <c r="P163" s="171"/>
      <c r="Q163" s="171"/>
      <c r="R163" s="171"/>
      <c r="S163" s="171"/>
      <c r="T163" s="171"/>
      <c r="U163" s="171"/>
      <c r="V163" s="171"/>
      <c r="W163" s="171"/>
      <c r="X163" s="171"/>
      <c r="Y163" s="171"/>
      <c r="Z163" s="171"/>
      <c r="AA163" s="171"/>
      <c r="AB163" s="171"/>
      <c r="AC163" s="171"/>
      <c r="AD163" s="171"/>
      <c r="AE163" s="171"/>
      <c r="AF163" s="171"/>
      <c r="AG163" s="171"/>
      <c r="AH163" s="171"/>
      <c r="AI163" s="171"/>
      <c r="AJ163" s="171"/>
      <c r="AK163" s="171"/>
      <c r="AL163" s="171"/>
      <c r="AM163" s="171"/>
    </row>
    <row r="164" spans="2:39" x14ac:dyDescent="0.4">
      <c r="B164" s="170"/>
      <c r="C164" s="170"/>
      <c r="D164" s="170"/>
      <c r="E164" s="171"/>
      <c r="F164" s="171"/>
      <c r="G164" s="171"/>
      <c r="H164" s="171"/>
      <c r="I164" s="170"/>
      <c r="J164" s="171"/>
      <c r="K164" s="171"/>
      <c r="L164" s="171"/>
      <c r="M164" s="171"/>
      <c r="N164" s="171"/>
      <c r="O164" s="171"/>
      <c r="P164" s="171"/>
      <c r="Q164" s="171"/>
      <c r="R164" s="171"/>
      <c r="S164" s="171"/>
      <c r="T164" s="171"/>
      <c r="U164" s="171"/>
      <c r="V164" s="171"/>
      <c r="W164" s="171"/>
      <c r="X164" s="171"/>
      <c r="Y164" s="171"/>
      <c r="Z164" s="171"/>
      <c r="AA164" s="171"/>
      <c r="AB164" s="171"/>
      <c r="AC164" s="171"/>
      <c r="AD164" s="171"/>
      <c r="AE164" s="171"/>
      <c r="AF164" s="171"/>
      <c r="AG164" s="171"/>
      <c r="AH164" s="171"/>
      <c r="AI164" s="171"/>
      <c r="AJ164" s="171"/>
      <c r="AK164" s="171"/>
      <c r="AL164" s="171"/>
      <c r="AM164" s="171"/>
    </row>
    <row r="165" spans="2:39" x14ac:dyDescent="0.4">
      <c r="B165" s="170"/>
      <c r="C165" s="170"/>
      <c r="D165" s="170"/>
      <c r="E165" s="171"/>
      <c r="F165" s="171"/>
      <c r="G165" s="171"/>
      <c r="H165" s="171"/>
      <c r="I165" s="170"/>
      <c r="J165" s="171"/>
      <c r="K165" s="171"/>
      <c r="L165" s="171"/>
      <c r="M165" s="171"/>
      <c r="N165" s="171"/>
      <c r="O165" s="171"/>
      <c r="P165" s="171"/>
      <c r="Q165" s="171"/>
      <c r="R165" s="171"/>
      <c r="S165" s="171"/>
      <c r="T165" s="171"/>
      <c r="U165" s="171"/>
      <c r="V165" s="171"/>
      <c r="W165" s="171"/>
      <c r="X165" s="171"/>
      <c r="Y165" s="171"/>
      <c r="Z165" s="171"/>
      <c r="AA165" s="171"/>
      <c r="AB165" s="171"/>
      <c r="AC165" s="171"/>
      <c r="AD165" s="171"/>
      <c r="AE165" s="171"/>
      <c r="AF165" s="171"/>
      <c r="AG165" s="171"/>
      <c r="AH165" s="171"/>
      <c r="AI165" s="171"/>
      <c r="AJ165" s="171"/>
      <c r="AK165" s="171"/>
      <c r="AL165" s="171"/>
      <c r="AM165" s="171"/>
    </row>
    <row r="166" spans="2:39" x14ac:dyDescent="0.4">
      <c r="B166" s="170"/>
      <c r="C166" s="170"/>
      <c r="D166" s="170"/>
      <c r="E166" s="171"/>
      <c r="F166" s="171"/>
      <c r="G166" s="171"/>
      <c r="H166" s="171"/>
      <c r="I166" s="170"/>
      <c r="J166" s="171"/>
      <c r="K166" s="171"/>
      <c r="L166" s="171"/>
      <c r="M166" s="171"/>
      <c r="N166" s="171"/>
      <c r="O166" s="171"/>
      <c r="P166" s="171"/>
      <c r="Q166" s="171"/>
      <c r="R166" s="171"/>
      <c r="S166" s="171"/>
      <c r="T166" s="171"/>
      <c r="U166" s="171"/>
      <c r="V166" s="171"/>
      <c r="W166" s="171"/>
      <c r="X166" s="171"/>
      <c r="Y166" s="171"/>
      <c r="Z166" s="171"/>
      <c r="AA166" s="171"/>
      <c r="AB166" s="171"/>
      <c r="AC166" s="171"/>
      <c r="AD166" s="171"/>
      <c r="AE166" s="171"/>
      <c r="AF166" s="171"/>
      <c r="AG166" s="171"/>
      <c r="AH166" s="171"/>
      <c r="AI166" s="171"/>
      <c r="AJ166" s="171"/>
      <c r="AK166" s="171"/>
      <c r="AL166" s="171"/>
      <c r="AM166" s="171"/>
    </row>
    <row r="167" spans="2:39" x14ac:dyDescent="0.4">
      <c r="B167" s="170"/>
      <c r="C167" s="170"/>
      <c r="D167" s="170"/>
      <c r="E167" s="171"/>
      <c r="F167" s="171"/>
      <c r="G167" s="171"/>
      <c r="H167" s="171"/>
      <c r="I167" s="170"/>
      <c r="J167" s="171"/>
      <c r="K167" s="171"/>
      <c r="L167" s="171"/>
      <c r="M167" s="171"/>
      <c r="N167" s="171"/>
      <c r="O167" s="171"/>
      <c r="P167" s="171"/>
      <c r="Q167" s="171"/>
      <c r="R167" s="171"/>
      <c r="S167" s="171"/>
      <c r="T167" s="171"/>
      <c r="U167" s="171"/>
      <c r="V167" s="171"/>
      <c r="W167" s="171"/>
      <c r="X167" s="171"/>
      <c r="Y167" s="171"/>
      <c r="Z167" s="171"/>
      <c r="AA167" s="171"/>
      <c r="AB167" s="171"/>
      <c r="AC167" s="171"/>
      <c r="AD167" s="171"/>
      <c r="AE167" s="171"/>
      <c r="AF167" s="171"/>
      <c r="AG167" s="171"/>
      <c r="AH167" s="171"/>
      <c r="AI167" s="171"/>
      <c r="AJ167" s="171"/>
      <c r="AK167" s="171"/>
      <c r="AL167" s="171"/>
      <c r="AM167" s="171"/>
    </row>
    <row r="168" spans="2:39" x14ac:dyDescent="0.4">
      <c r="B168" s="170"/>
      <c r="C168" s="170"/>
      <c r="D168" s="170"/>
      <c r="E168" s="171"/>
      <c r="F168" s="171"/>
      <c r="G168" s="171"/>
      <c r="H168" s="171"/>
      <c r="I168" s="170"/>
      <c r="J168" s="171"/>
      <c r="K168" s="171"/>
      <c r="L168" s="171"/>
      <c r="M168" s="171"/>
      <c r="N168" s="171"/>
      <c r="O168" s="171"/>
      <c r="P168" s="171"/>
      <c r="Q168" s="171"/>
      <c r="R168" s="171"/>
      <c r="S168" s="171"/>
      <c r="T168" s="171"/>
      <c r="U168" s="171"/>
      <c r="V168" s="171"/>
      <c r="W168" s="171"/>
      <c r="X168" s="171"/>
      <c r="Y168" s="171"/>
      <c r="Z168" s="171"/>
      <c r="AA168" s="171"/>
      <c r="AB168" s="171"/>
      <c r="AC168" s="171"/>
      <c r="AD168" s="171"/>
      <c r="AE168" s="171"/>
      <c r="AF168" s="171"/>
      <c r="AG168" s="171"/>
      <c r="AH168" s="171"/>
      <c r="AI168" s="171"/>
      <c r="AJ168" s="171"/>
      <c r="AK168" s="171"/>
      <c r="AL168" s="171"/>
      <c r="AM168" s="171"/>
    </row>
    <row r="169" spans="2:39" x14ac:dyDescent="0.4">
      <c r="B169" s="170"/>
      <c r="C169" s="170"/>
      <c r="D169" s="170"/>
      <c r="E169" s="171"/>
      <c r="F169" s="171"/>
      <c r="G169" s="171"/>
      <c r="H169" s="171"/>
      <c r="I169" s="170"/>
      <c r="J169" s="171"/>
      <c r="K169" s="171"/>
      <c r="L169" s="171"/>
      <c r="M169" s="171"/>
      <c r="N169" s="171"/>
      <c r="O169" s="171"/>
      <c r="P169" s="171"/>
      <c r="Q169" s="171"/>
      <c r="R169" s="171"/>
      <c r="S169" s="171"/>
      <c r="T169" s="171"/>
      <c r="U169" s="171"/>
      <c r="V169" s="171"/>
      <c r="W169" s="171"/>
      <c r="X169" s="171"/>
      <c r="Y169" s="171"/>
      <c r="Z169" s="171"/>
      <c r="AA169" s="171"/>
      <c r="AB169" s="171"/>
      <c r="AC169" s="171"/>
      <c r="AD169" s="171"/>
      <c r="AE169" s="171"/>
      <c r="AF169" s="171"/>
      <c r="AG169" s="171"/>
      <c r="AH169" s="171"/>
      <c r="AI169" s="171"/>
      <c r="AJ169" s="171"/>
      <c r="AK169" s="171"/>
      <c r="AL169" s="171"/>
      <c r="AM169" s="171"/>
    </row>
    <row r="170" spans="2:39" x14ac:dyDescent="0.4">
      <c r="B170" s="170"/>
      <c r="C170" s="170"/>
      <c r="D170" s="170"/>
      <c r="E170" s="171"/>
      <c r="F170" s="171"/>
      <c r="G170" s="171"/>
      <c r="H170" s="171"/>
      <c r="I170" s="170"/>
      <c r="J170" s="171"/>
      <c r="K170" s="171"/>
      <c r="L170" s="171"/>
      <c r="M170" s="171"/>
      <c r="N170" s="171"/>
      <c r="O170" s="171"/>
      <c r="P170" s="171"/>
      <c r="Q170" s="171"/>
      <c r="R170" s="171"/>
      <c r="S170" s="171"/>
      <c r="T170" s="171"/>
      <c r="U170" s="171"/>
      <c r="V170" s="171"/>
      <c r="W170" s="171"/>
      <c r="X170" s="171"/>
      <c r="Y170" s="171"/>
      <c r="Z170" s="171"/>
      <c r="AA170" s="171"/>
      <c r="AB170" s="171"/>
      <c r="AC170" s="171"/>
      <c r="AD170" s="171"/>
      <c r="AE170" s="171"/>
      <c r="AF170" s="171"/>
      <c r="AG170" s="171"/>
      <c r="AH170" s="171"/>
      <c r="AI170" s="171"/>
      <c r="AJ170" s="171"/>
      <c r="AK170" s="171"/>
      <c r="AL170" s="171"/>
      <c r="AM170" s="171"/>
    </row>
    <row r="171" spans="2:39" x14ac:dyDescent="0.4">
      <c r="B171" s="170"/>
      <c r="C171" s="170"/>
      <c r="D171" s="170"/>
      <c r="E171" s="171"/>
      <c r="F171" s="171"/>
      <c r="G171" s="171"/>
      <c r="H171" s="171"/>
      <c r="I171" s="170"/>
      <c r="J171" s="171"/>
      <c r="K171" s="171"/>
      <c r="L171" s="171"/>
      <c r="M171" s="171"/>
      <c r="N171" s="171"/>
      <c r="O171" s="171"/>
      <c r="P171" s="171"/>
      <c r="Q171" s="171"/>
      <c r="R171" s="171"/>
      <c r="S171" s="171"/>
      <c r="T171" s="171"/>
      <c r="U171" s="171"/>
      <c r="V171" s="171"/>
      <c r="W171" s="171"/>
      <c r="X171" s="171"/>
      <c r="Y171" s="171"/>
      <c r="Z171" s="171"/>
      <c r="AA171" s="171"/>
      <c r="AB171" s="171"/>
      <c r="AC171" s="171"/>
      <c r="AD171" s="171"/>
      <c r="AE171" s="171"/>
      <c r="AF171" s="171"/>
      <c r="AG171" s="171"/>
      <c r="AH171" s="171"/>
      <c r="AI171" s="171"/>
      <c r="AJ171" s="171"/>
      <c r="AK171" s="171"/>
      <c r="AL171" s="171"/>
      <c r="AM171" s="171"/>
    </row>
    <row r="172" spans="2:39" x14ac:dyDescent="0.4">
      <c r="B172" s="170"/>
      <c r="C172" s="170"/>
      <c r="D172" s="170"/>
      <c r="E172" s="171"/>
      <c r="F172" s="171"/>
      <c r="G172" s="171"/>
      <c r="H172" s="171"/>
      <c r="I172" s="170"/>
      <c r="J172" s="171"/>
      <c r="K172" s="171"/>
      <c r="L172" s="171"/>
      <c r="M172" s="171"/>
      <c r="N172" s="171"/>
      <c r="O172" s="171"/>
      <c r="P172" s="171"/>
      <c r="Q172" s="171"/>
      <c r="R172" s="171"/>
      <c r="S172" s="171"/>
      <c r="T172" s="171"/>
      <c r="U172" s="171"/>
      <c r="V172" s="171"/>
      <c r="W172" s="171"/>
      <c r="X172" s="171"/>
      <c r="Y172" s="171"/>
      <c r="Z172" s="171"/>
      <c r="AA172" s="171"/>
      <c r="AB172" s="171"/>
      <c r="AC172" s="171"/>
      <c r="AD172" s="171"/>
      <c r="AE172" s="171"/>
      <c r="AF172" s="171"/>
      <c r="AG172" s="171"/>
      <c r="AH172" s="171"/>
      <c r="AI172" s="171"/>
      <c r="AJ172" s="171"/>
      <c r="AK172" s="171"/>
      <c r="AL172" s="171"/>
      <c r="AM172" s="171"/>
    </row>
    <row r="173" spans="2:39" x14ac:dyDescent="0.4">
      <c r="B173" s="170"/>
      <c r="C173" s="170"/>
      <c r="D173" s="170"/>
      <c r="E173" s="171"/>
      <c r="F173" s="171"/>
      <c r="G173" s="171"/>
      <c r="H173" s="171"/>
      <c r="I173" s="170"/>
      <c r="J173" s="171"/>
      <c r="K173" s="171"/>
      <c r="L173" s="171"/>
      <c r="M173" s="171"/>
      <c r="N173" s="171"/>
      <c r="O173" s="171"/>
      <c r="P173" s="171"/>
      <c r="Q173" s="171"/>
      <c r="R173" s="171"/>
      <c r="S173" s="171"/>
      <c r="T173" s="171"/>
      <c r="U173" s="171"/>
      <c r="V173" s="171"/>
      <c r="W173" s="171"/>
      <c r="X173" s="171"/>
      <c r="Y173" s="171"/>
      <c r="Z173" s="171"/>
      <c r="AA173" s="171"/>
      <c r="AB173" s="171"/>
      <c r="AC173" s="171"/>
      <c r="AD173" s="171"/>
      <c r="AE173" s="171"/>
      <c r="AF173" s="171"/>
      <c r="AG173" s="171"/>
      <c r="AH173" s="171"/>
      <c r="AI173" s="171"/>
      <c r="AJ173" s="171"/>
      <c r="AK173" s="171"/>
      <c r="AL173" s="171"/>
      <c r="AM173" s="171"/>
    </row>
    <row r="174" spans="2:39" x14ac:dyDescent="0.4">
      <c r="B174" s="170"/>
      <c r="C174" s="170"/>
      <c r="D174" s="170"/>
      <c r="E174" s="171"/>
      <c r="F174" s="171"/>
      <c r="G174" s="171"/>
      <c r="H174" s="171"/>
      <c r="I174" s="170"/>
      <c r="J174" s="171"/>
      <c r="K174" s="171"/>
      <c r="L174" s="171"/>
      <c r="M174" s="171"/>
      <c r="N174" s="171"/>
      <c r="O174" s="171"/>
      <c r="P174" s="171"/>
      <c r="Q174" s="171"/>
      <c r="R174" s="171"/>
      <c r="S174" s="171"/>
      <c r="T174" s="171"/>
      <c r="U174" s="171"/>
      <c r="V174" s="171"/>
      <c r="W174" s="171"/>
      <c r="X174" s="171"/>
      <c r="Y174" s="171"/>
      <c r="Z174" s="171"/>
      <c r="AA174" s="171"/>
      <c r="AB174" s="171"/>
      <c r="AC174" s="171"/>
      <c r="AD174" s="171"/>
      <c r="AE174" s="171"/>
      <c r="AF174" s="171"/>
      <c r="AG174" s="171"/>
      <c r="AH174" s="171"/>
      <c r="AI174" s="171"/>
      <c r="AJ174" s="171"/>
      <c r="AK174" s="171"/>
      <c r="AL174" s="171"/>
      <c r="AM174" s="171"/>
    </row>
    <row r="175" spans="2:39" x14ac:dyDescent="0.4">
      <c r="B175" s="170"/>
      <c r="C175" s="170"/>
      <c r="D175" s="170"/>
      <c r="E175" s="171"/>
      <c r="F175" s="171"/>
      <c r="G175" s="171"/>
      <c r="H175" s="171"/>
      <c r="I175" s="170"/>
      <c r="J175" s="171"/>
      <c r="K175" s="171"/>
      <c r="L175" s="171"/>
      <c r="M175" s="171"/>
      <c r="N175" s="171"/>
      <c r="O175" s="171"/>
      <c r="P175" s="171"/>
      <c r="Q175" s="171"/>
      <c r="R175" s="171"/>
      <c r="S175" s="171"/>
      <c r="T175" s="171"/>
      <c r="U175" s="171"/>
      <c r="V175" s="171"/>
      <c r="W175" s="171"/>
      <c r="X175" s="171"/>
      <c r="Y175" s="171"/>
      <c r="Z175" s="171"/>
      <c r="AA175" s="171"/>
      <c r="AB175" s="171"/>
      <c r="AC175" s="171"/>
      <c r="AD175" s="171"/>
      <c r="AE175" s="171"/>
      <c r="AF175" s="171"/>
      <c r="AG175" s="171"/>
      <c r="AH175" s="171"/>
      <c r="AI175" s="171"/>
      <c r="AJ175" s="171"/>
      <c r="AK175" s="171"/>
      <c r="AL175" s="171"/>
      <c r="AM175" s="171"/>
    </row>
    <row r="176" spans="2:39" x14ac:dyDescent="0.4">
      <c r="B176" s="170"/>
      <c r="C176" s="170"/>
      <c r="D176" s="170"/>
      <c r="E176" s="171"/>
      <c r="F176" s="171"/>
      <c r="G176" s="171"/>
      <c r="H176" s="171"/>
      <c r="I176" s="170"/>
      <c r="J176" s="171"/>
      <c r="K176" s="171"/>
      <c r="L176" s="171"/>
      <c r="M176" s="171"/>
      <c r="N176" s="171"/>
      <c r="O176" s="171"/>
      <c r="P176" s="171"/>
      <c r="Q176" s="171"/>
      <c r="R176" s="171"/>
      <c r="S176" s="171"/>
      <c r="T176" s="171"/>
      <c r="U176" s="171"/>
      <c r="V176" s="171"/>
      <c r="W176" s="171"/>
      <c r="X176" s="171"/>
      <c r="Y176" s="171"/>
      <c r="Z176" s="171"/>
      <c r="AA176" s="171"/>
      <c r="AB176" s="171"/>
      <c r="AC176" s="171"/>
      <c r="AD176" s="171"/>
      <c r="AE176" s="171"/>
      <c r="AF176" s="171"/>
      <c r="AG176" s="171"/>
      <c r="AH176" s="171"/>
      <c r="AI176" s="171"/>
      <c r="AJ176" s="171"/>
      <c r="AK176" s="171"/>
      <c r="AL176" s="171"/>
      <c r="AM176" s="171"/>
    </row>
    <row r="177" spans="2:39" x14ac:dyDescent="0.4">
      <c r="B177" s="170"/>
      <c r="C177" s="170"/>
      <c r="D177" s="170"/>
      <c r="E177" s="171"/>
      <c r="F177" s="171"/>
      <c r="G177" s="171"/>
      <c r="H177" s="171"/>
      <c r="I177" s="170"/>
      <c r="J177" s="171"/>
      <c r="K177" s="171"/>
      <c r="L177" s="171"/>
      <c r="M177" s="171"/>
      <c r="N177" s="171"/>
      <c r="O177" s="171"/>
      <c r="P177" s="171"/>
      <c r="Q177" s="171"/>
      <c r="R177" s="171"/>
      <c r="S177" s="171"/>
      <c r="T177" s="171"/>
      <c r="U177" s="171"/>
      <c r="V177" s="171"/>
      <c r="W177" s="171"/>
      <c r="X177" s="171"/>
      <c r="Y177" s="171"/>
      <c r="Z177" s="171"/>
      <c r="AA177" s="171"/>
      <c r="AB177" s="171"/>
      <c r="AC177" s="171"/>
      <c r="AD177" s="171"/>
      <c r="AE177" s="171"/>
      <c r="AF177" s="171"/>
      <c r="AG177" s="171"/>
      <c r="AH177" s="171"/>
      <c r="AI177" s="171"/>
      <c r="AJ177" s="171"/>
      <c r="AK177" s="171"/>
      <c r="AL177" s="171"/>
      <c r="AM177" s="171"/>
    </row>
    <row r="178" spans="2:39" x14ac:dyDescent="0.4">
      <c r="B178" s="170"/>
      <c r="C178" s="170"/>
      <c r="D178" s="170"/>
      <c r="E178" s="171"/>
      <c r="F178" s="171"/>
      <c r="G178" s="171"/>
      <c r="H178" s="171"/>
      <c r="I178" s="170"/>
      <c r="J178" s="171"/>
      <c r="K178" s="171"/>
      <c r="L178" s="171"/>
      <c r="M178" s="171"/>
      <c r="N178" s="171"/>
      <c r="O178" s="171"/>
      <c r="P178" s="171"/>
      <c r="Q178" s="171"/>
      <c r="R178" s="171"/>
      <c r="S178" s="171"/>
      <c r="T178" s="171"/>
      <c r="U178" s="171"/>
      <c r="V178" s="171"/>
      <c r="W178" s="171"/>
      <c r="X178" s="171"/>
      <c r="Y178" s="171"/>
      <c r="Z178" s="171"/>
      <c r="AA178" s="171"/>
      <c r="AB178" s="171"/>
      <c r="AC178" s="171"/>
      <c r="AD178" s="171"/>
      <c r="AE178" s="171"/>
      <c r="AF178" s="171"/>
      <c r="AG178" s="171"/>
      <c r="AH178" s="171"/>
      <c r="AI178" s="171"/>
      <c r="AJ178" s="171"/>
      <c r="AK178" s="171"/>
      <c r="AL178" s="171"/>
      <c r="AM178" s="171"/>
    </row>
    <row r="179" spans="2:39" x14ac:dyDescent="0.4">
      <c r="B179" s="170"/>
      <c r="C179" s="170"/>
      <c r="D179" s="170"/>
      <c r="E179" s="171"/>
      <c r="F179" s="171"/>
      <c r="G179" s="171"/>
      <c r="H179" s="171"/>
      <c r="I179" s="170"/>
      <c r="J179" s="171"/>
      <c r="K179" s="171"/>
      <c r="L179" s="171"/>
      <c r="M179" s="171"/>
      <c r="N179" s="171"/>
      <c r="O179" s="171"/>
      <c r="P179" s="171"/>
      <c r="Q179" s="171"/>
      <c r="R179" s="171"/>
      <c r="S179" s="171"/>
      <c r="T179" s="171"/>
      <c r="U179" s="171"/>
      <c r="V179" s="171"/>
      <c r="W179" s="171"/>
      <c r="X179" s="171"/>
      <c r="Y179" s="171"/>
      <c r="Z179" s="171"/>
      <c r="AA179" s="171"/>
      <c r="AB179" s="171"/>
      <c r="AC179" s="171"/>
      <c r="AD179" s="171"/>
      <c r="AE179" s="171"/>
      <c r="AF179" s="171"/>
      <c r="AG179" s="171"/>
      <c r="AH179" s="171"/>
      <c r="AI179" s="171"/>
      <c r="AJ179" s="171"/>
      <c r="AK179" s="171"/>
      <c r="AL179" s="171"/>
      <c r="AM179" s="171"/>
    </row>
    <row r="180" spans="2:39" x14ac:dyDescent="0.4">
      <c r="B180" s="170"/>
      <c r="C180" s="170"/>
      <c r="D180" s="170"/>
      <c r="E180" s="171"/>
      <c r="F180" s="171"/>
      <c r="G180" s="171"/>
      <c r="H180" s="171"/>
      <c r="I180" s="170"/>
      <c r="J180" s="171"/>
      <c r="K180" s="171"/>
      <c r="L180" s="171"/>
      <c r="M180" s="171"/>
      <c r="N180" s="171"/>
      <c r="O180" s="171"/>
      <c r="P180" s="171"/>
      <c r="Q180" s="171"/>
      <c r="R180" s="171"/>
      <c r="S180" s="171"/>
      <c r="T180" s="171"/>
      <c r="U180" s="171"/>
      <c r="V180" s="171"/>
      <c r="W180" s="171"/>
      <c r="X180" s="171"/>
      <c r="Y180" s="171"/>
      <c r="Z180" s="171"/>
      <c r="AA180" s="171"/>
      <c r="AB180" s="171"/>
      <c r="AC180" s="171"/>
      <c r="AD180" s="171"/>
      <c r="AE180" s="171"/>
      <c r="AF180" s="171"/>
      <c r="AG180" s="171"/>
      <c r="AH180" s="171"/>
      <c r="AI180" s="171"/>
      <c r="AJ180" s="171"/>
      <c r="AK180" s="171"/>
      <c r="AL180" s="171"/>
      <c r="AM180" s="171"/>
    </row>
    <row r="181" spans="2:39" x14ac:dyDescent="0.4">
      <c r="B181" s="170"/>
      <c r="C181" s="170"/>
      <c r="D181" s="170"/>
      <c r="E181" s="171"/>
      <c r="F181" s="171"/>
      <c r="G181" s="171"/>
      <c r="H181" s="171"/>
      <c r="I181" s="170"/>
      <c r="J181" s="171"/>
      <c r="K181" s="171"/>
      <c r="L181" s="171"/>
      <c r="M181" s="171"/>
      <c r="N181" s="171"/>
      <c r="O181" s="171"/>
      <c r="P181" s="171"/>
      <c r="Q181" s="171"/>
      <c r="R181" s="171"/>
      <c r="S181" s="171"/>
      <c r="T181" s="171"/>
      <c r="U181" s="171"/>
      <c r="V181" s="171"/>
      <c r="W181" s="171"/>
      <c r="X181" s="171"/>
      <c r="Y181" s="171"/>
      <c r="Z181" s="171"/>
      <c r="AA181" s="171"/>
      <c r="AB181" s="171"/>
      <c r="AC181" s="171"/>
      <c r="AD181" s="171"/>
      <c r="AE181" s="171"/>
      <c r="AF181" s="171"/>
      <c r="AG181" s="171"/>
      <c r="AH181" s="171"/>
      <c r="AI181" s="171"/>
      <c r="AJ181" s="171"/>
      <c r="AK181" s="171"/>
      <c r="AL181" s="171"/>
      <c r="AM181" s="171"/>
    </row>
    <row r="182" spans="2:39" x14ac:dyDescent="0.4">
      <c r="B182" s="170"/>
      <c r="C182" s="170"/>
      <c r="D182" s="170"/>
      <c r="E182" s="171"/>
      <c r="F182" s="171"/>
      <c r="G182" s="171"/>
      <c r="H182" s="171"/>
      <c r="I182" s="170"/>
      <c r="J182" s="171"/>
      <c r="K182" s="171"/>
      <c r="L182" s="171"/>
      <c r="M182" s="171"/>
      <c r="N182" s="171"/>
      <c r="O182" s="171"/>
      <c r="P182" s="171"/>
      <c r="Q182" s="171"/>
      <c r="R182" s="171"/>
      <c r="S182" s="171"/>
      <c r="T182" s="171"/>
      <c r="U182" s="171"/>
      <c r="V182" s="171"/>
      <c r="W182" s="171"/>
      <c r="X182" s="171"/>
      <c r="Y182" s="171"/>
      <c r="Z182" s="171"/>
      <c r="AA182" s="171"/>
      <c r="AB182" s="171"/>
      <c r="AC182" s="171"/>
      <c r="AD182" s="171"/>
      <c r="AE182" s="171"/>
      <c r="AF182" s="171"/>
      <c r="AG182" s="171"/>
      <c r="AH182" s="171"/>
      <c r="AI182" s="171"/>
      <c r="AJ182" s="171"/>
      <c r="AK182" s="171"/>
      <c r="AL182" s="171"/>
      <c r="AM182" s="171"/>
    </row>
    <row r="183" spans="2:39" x14ac:dyDescent="0.4">
      <c r="B183" s="170"/>
      <c r="C183" s="170"/>
      <c r="D183" s="170"/>
      <c r="E183" s="171"/>
      <c r="F183" s="171"/>
      <c r="G183" s="171"/>
      <c r="H183" s="171"/>
      <c r="I183" s="170"/>
      <c r="J183" s="171"/>
      <c r="K183" s="171"/>
      <c r="L183" s="171"/>
      <c r="M183" s="171"/>
      <c r="N183" s="171"/>
      <c r="O183" s="171"/>
      <c r="P183" s="171"/>
      <c r="Q183" s="171"/>
      <c r="R183" s="171"/>
      <c r="S183" s="171"/>
      <c r="T183" s="171"/>
      <c r="U183" s="171"/>
      <c r="V183" s="171"/>
      <c r="W183" s="171"/>
      <c r="X183" s="171"/>
      <c r="Y183" s="171"/>
      <c r="Z183" s="171"/>
      <c r="AA183" s="171"/>
      <c r="AB183" s="171"/>
      <c r="AC183" s="171"/>
      <c r="AD183" s="171"/>
      <c r="AE183" s="171"/>
      <c r="AF183" s="171"/>
      <c r="AG183" s="171"/>
      <c r="AH183" s="171"/>
      <c r="AI183" s="171"/>
      <c r="AJ183" s="171"/>
      <c r="AK183" s="171"/>
      <c r="AL183" s="171"/>
      <c r="AM183" s="171"/>
    </row>
    <row r="184" spans="2:39" x14ac:dyDescent="0.4">
      <c r="B184" s="170"/>
      <c r="C184" s="170"/>
      <c r="D184" s="170"/>
      <c r="E184" s="171"/>
      <c r="F184" s="171"/>
      <c r="G184" s="171"/>
      <c r="H184" s="171"/>
      <c r="I184" s="170"/>
      <c r="J184" s="171"/>
      <c r="K184" s="171"/>
      <c r="L184" s="171"/>
      <c r="M184" s="171"/>
      <c r="N184" s="171"/>
      <c r="O184" s="171"/>
      <c r="P184" s="171"/>
      <c r="Q184" s="171"/>
      <c r="R184" s="171"/>
      <c r="S184" s="171"/>
      <c r="T184" s="171"/>
      <c r="U184" s="171"/>
      <c r="V184" s="171"/>
      <c r="W184" s="171"/>
      <c r="X184" s="171"/>
      <c r="Y184" s="171"/>
      <c r="Z184" s="171"/>
      <c r="AA184" s="171"/>
      <c r="AB184" s="171"/>
      <c r="AC184" s="171"/>
      <c r="AD184" s="171"/>
      <c r="AE184" s="171"/>
      <c r="AF184" s="171"/>
      <c r="AG184" s="171"/>
      <c r="AH184" s="171"/>
      <c r="AI184" s="171"/>
      <c r="AJ184" s="171"/>
      <c r="AK184" s="171"/>
      <c r="AL184" s="171"/>
      <c r="AM184" s="171"/>
    </row>
    <row r="185" spans="2:39" x14ac:dyDescent="0.4">
      <c r="B185" s="170"/>
      <c r="C185" s="170"/>
      <c r="D185" s="170"/>
      <c r="E185" s="171"/>
      <c r="F185" s="171"/>
      <c r="G185" s="171"/>
      <c r="H185" s="171"/>
      <c r="I185" s="170"/>
      <c r="J185" s="171"/>
      <c r="K185" s="171"/>
      <c r="L185" s="171"/>
      <c r="M185" s="171"/>
      <c r="N185" s="171"/>
      <c r="O185" s="171"/>
      <c r="P185" s="171"/>
      <c r="Q185" s="171"/>
      <c r="R185" s="171"/>
      <c r="S185" s="171"/>
      <c r="T185" s="171"/>
      <c r="U185" s="171"/>
      <c r="V185" s="171"/>
      <c r="W185" s="171"/>
      <c r="X185" s="171"/>
      <c r="Y185" s="171"/>
      <c r="Z185" s="171"/>
      <c r="AA185" s="171"/>
      <c r="AB185" s="171"/>
      <c r="AC185" s="171"/>
      <c r="AD185" s="171"/>
      <c r="AE185" s="171"/>
      <c r="AF185" s="171"/>
      <c r="AG185" s="171"/>
      <c r="AH185" s="171"/>
      <c r="AI185" s="171"/>
      <c r="AJ185" s="171"/>
      <c r="AK185" s="171"/>
      <c r="AL185" s="171"/>
      <c r="AM185" s="171"/>
    </row>
    <row r="186" spans="2:39" x14ac:dyDescent="0.4">
      <c r="B186" s="170"/>
      <c r="C186" s="170"/>
      <c r="D186" s="170"/>
      <c r="E186" s="171"/>
      <c r="F186" s="171"/>
      <c r="G186" s="171"/>
      <c r="H186" s="171"/>
      <c r="I186" s="170"/>
      <c r="J186" s="171"/>
      <c r="K186" s="171"/>
      <c r="L186" s="171"/>
      <c r="M186" s="171"/>
      <c r="N186" s="171"/>
      <c r="O186" s="171"/>
      <c r="P186" s="171"/>
      <c r="Q186" s="171"/>
      <c r="R186" s="171"/>
      <c r="S186" s="171"/>
      <c r="T186" s="171"/>
      <c r="U186" s="171"/>
      <c r="V186" s="171"/>
      <c r="W186" s="171"/>
      <c r="X186" s="171"/>
      <c r="Y186" s="171"/>
      <c r="Z186" s="171"/>
      <c r="AA186" s="171"/>
      <c r="AB186" s="171"/>
      <c r="AC186" s="171"/>
      <c r="AD186" s="171"/>
      <c r="AE186" s="171"/>
      <c r="AF186" s="171"/>
      <c r="AG186" s="171"/>
      <c r="AH186" s="171"/>
      <c r="AI186" s="171"/>
      <c r="AJ186" s="171"/>
      <c r="AK186" s="171"/>
      <c r="AL186" s="171"/>
      <c r="AM186" s="171"/>
    </row>
    <row r="187" spans="2:39" x14ac:dyDescent="0.4">
      <c r="B187" s="170"/>
      <c r="C187" s="170"/>
      <c r="D187" s="170"/>
      <c r="E187" s="171"/>
      <c r="F187" s="171"/>
      <c r="G187" s="171"/>
      <c r="H187" s="171"/>
      <c r="I187" s="170"/>
      <c r="J187" s="171"/>
      <c r="K187" s="171"/>
      <c r="L187" s="171"/>
      <c r="M187" s="171"/>
      <c r="N187" s="171"/>
      <c r="O187" s="171"/>
      <c r="P187" s="171"/>
      <c r="Q187" s="171"/>
      <c r="R187" s="171"/>
      <c r="S187" s="171"/>
      <c r="T187" s="171"/>
      <c r="U187" s="171"/>
      <c r="V187" s="171"/>
      <c r="W187" s="171"/>
      <c r="X187" s="171"/>
      <c r="Y187" s="171"/>
      <c r="Z187" s="171"/>
      <c r="AA187" s="171"/>
      <c r="AB187" s="171"/>
      <c r="AC187" s="171"/>
      <c r="AD187" s="171"/>
      <c r="AE187" s="171"/>
      <c r="AF187" s="171"/>
      <c r="AG187" s="171"/>
      <c r="AH187" s="171"/>
      <c r="AI187" s="171"/>
      <c r="AJ187" s="171"/>
      <c r="AK187" s="171"/>
      <c r="AL187" s="171"/>
      <c r="AM187" s="171"/>
    </row>
    <row r="188" spans="2:39" x14ac:dyDescent="0.4">
      <c r="B188" s="170"/>
      <c r="C188" s="170"/>
      <c r="D188" s="170"/>
      <c r="E188" s="171"/>
      <c r="F188" s="171"/>
      <c r="G188" s="171"/>
      <c r="H188" s="171"/>
      <c r="I188" s="170"/>
      <c r="J188" s="171"/>
      <c r="K188" s="171"/>
      <c r="L188" s="171"/>
      <c r="M188" s="171"/>
      <c r="N188" s="171"/>
      <c r="O188" s="171"/>
      <c r="P188" s="171"/>
      <c r="Q188" s="171"/>
      <c r="R188" s="171"/>
      <c r="S188" s="171"/>
      <c r="T188" s="171"/>
      <c r="U188" s="171"/>
      <c r="V188" s="171"/>
      <c r="W188" s="171"/>
      <c r="X188" s="171"/>
      <c r="Y188" s="171"/>
      <c r="Z188" s="171"/>
      <c r="AA188" s="171"/>
      <c r="AB188" s="171"/>
      <c r="AC188" s="171"/>
      <c r="AD188" s="171"/>
      <c r="AE188" s="171"/>
      <c r="AF188" s="171"/>
      <c r="AG188" s="171"/>
      <c r="AH188" s="171"/>
      <c r="AI188" s="171"/>
      <c r="AJ188" s="171"/>
      <c r="AK188" s="171"/>
      <c r="AL188" s="171"/>
      <c r="AM188" s="171"/>
    </row>
    <row r="189" spans="2:39" x14ac:dyDescent="0.4">
      <c r="B189" s="170"/>
      <c r="C189" s="170"/>
      <c r="D189" s="170"/>
      <c r="E189" s="171"/>
      <c r="F189" s="171"/>
      <c r="G189" s="171"/>
      <c r="H189" s="171"/>
      <c r="I189" s="170"/>
      <c r="J189" s="171"/>
      <c r="K189" s="171"/>
      <c r="L189" s="171"/>
      <c r="M189" s="171"/>
      <c r="N189" s="171"/>
      <c r="O189" s="171"/>
      <c r="P189" s="171"/>
      <c r="Q189" s="171"/>
      <c r="R189" s="171"/>
      <c r="S189" s="171"/>
      <c r="T189" s="171"/>
      <c r="U189" s="171"/>
      <c r="V189" s="171"/>
      <c r="W189" s="171"/>
      <c r="X189" s="171"/>
      <c r="Y189" s="171"/>
      <c r="Z189" s="171"/>
      <c r="AA189" s="171"/>
      <c r="AB189" s="171"/>
      <c r="AC189" s="171"/>
      <c r="AD189" s="171"/>
      <c r="AE189" s="171"/>
      <c r="AF189" s="171"/>
      <c r="AG189" s="171"/>
      <c r="AH189" s="171"/>
      <c r="AI189" s="171"/>
      <c r="AJ189" s="171"/>
      <c r="AK189" s="171"/>
      <c r="AL189" s="171"/>
      <c r="AM189" s="171"/>
    </row>
    <row r="190" spans="2:39" x14ac:dyDescent="0.4">
      <c r="B190" s="170"/>
      <c r="C190" s="170"/>
      <c r="D190" s="170"/>
      <c r="E190" s="171"/>
      <c r="F190" s="171"/>
      <c r="G190" s="171"/>
      <c r="H190" s="171"/>
      <c r="I190" s="170"/>
      <c r="J190" s="171"/>
      <c r="K190" s="171"/>
      <c r="L190" s="171"/>
      <c r="M190" s="171"/>
      <c r="N190" s="171"/>
      <c r="O190" s="171"/>
      <c r="P190" s="171"/>
      <c r="Q190" s="171"/>
      <c r="R190" s="171"/>
      <c r="S190" s="171"/>
      <c r="T190" s="171"/>
      <c r="U190" s="171"/>
      <c r="V190" s="171"/>
      <c r="W190" s="171"/>
      <c r="X190" s="171"/>
      <c r="Y190" s="171"/>
      <c r="Z190" s="171"/>
      <c r="AA190" s="171"/>
      <c r="AB190" s="171"/>
      <c r="AC190" s="171"/>
      <c r="AD190" s="171"/>
      <c r="AE190" s="171"/>
      <c r="AF190" s="171"/>
      <c r="AG190" s="171"/>
      <c r="AH190" s="171"/>
      <c r="AI190" s="171"/>
      <c r="AJ190" s="171"/>
      <c r="AK190" s="171"/>
      <c r="AL190" s="171"/>
      <c r="AM190" s="171"/>
    </row>
    <row r="191" spans="2:39" x14ac:dyDescent="0.4">
      <c r="B191" s="170"/>
      <c r="C191" s="170"/>
      <c r="D191" s="170"/>
      <c r="E191" s="171"/>
      <c r="F191" s="171"/>
      <c r="G191" s="171"/>
      <c r="H191" s="171"/>
      <c r="I191" s="170"/>
      <c r="J191" s="171"/>
      <c r="K191" s="171"/>
      <c r="L191" s="171"/>
      <c r="M191" s="171"/>
      <c r="N191" s="171"/>
      <c r="O191" s="171"/>
      <c r="P191" s="171"/>
      <c r="Q191" s="171"/>
      <c r="R191" s="171"/>
      <c r="S191" s="171"/>
      <c r="T191" s="171"/>
      <c r="U191" s="171"/>
      <c r="V191" s="171"/>
      <c r="W191" s="171"/>
      <c r="X191" s="171"/>
      <c r="Y191" s="171"/>
      <c r="Z191" s="171"/>
      <c r="AA191" s="171"/>
      <c r="AB191" s="171"/>
      <c r="AC191" s="171"/>
      <c r="AD191" s="171"/>
      <c r="AE191" s="171"/>
      <c r="AF191" s="171"/>
      <c r="AG191" s="171"/>
      <c r="AH191" s="171"/>
      <c r="AI191" s="171"/>
      <c r="AJ191" s="171"/>
      <c r="AK191" s="171"/>
      <c r="AL191" s="171"/>
      <c r="AM191" s="171"/>
    </row>
    <row r="192" spans="2:39" x14ac:dyDescent="0.4">
      <c r="B192" s="170"/>
      <c r="C192" s="170"/>
      <c r="D192" s="170"/>
      <c r="E192" s="171"/>
      <c r="F192" s="171"/>
      <c r="G192" s="171"/>
      <c r="H192" s="171"/>
      <c r="I192" s="170"/>
      <c r="J192" s="171"/>
      <c r="K192" s="171"/>
      <c r="L192" s="171"/>
      <c r="M192" s="171"/>
      <c r="N192" s="171"/>
      <c r="O192" s="171"/>
      <c r="P192" s="171"/>
      <c r="Q192" s="171"/>
      <c r="R192" s="171"/>
      <c r="S192" s="171"/>
      <c r="T192" s="171"/>
      <c r="U192" s="171"/>
      <c r="V192" s="171"/>
      <c r="W192" s="171"/>
      <c r="X192" s="171"/>
      <c r="Y192" s="171"/>
      <c r="Z192" s="171"/>
      <c r="AA192" s="171"/>
      <c r="AB192" s="171"/>
      <c r="AC192" s="171"/>
      <c r="AD192" s="171"/>
      <c r="AE192" s="171"/>
      <c r="AF192" s="171"/>
      <c r="AG192" s="171"/>
      <c r="AH192" s="171"/>
      <c r="AI192" s="171"/>
      <c r="AJ192" s="171"/>
      <c r="AK192" s="171"/>
      <c r="AL192" s="171"/>
      <c r="AM192" s="171"/>
    </row>
    <row r="193" spans="2:39" x14ac:dyDescent="0.4">
      <c r="B193" s="170"/>
      <c r="C193" s="170"/>
      <c r="D193" s="170"/>
      <c r="E193" s="171"/>
      <c r="F193" s="171"/>
      <c r="G193" s="171"/>
      <c r="H193" s="171"/>
      <c r="I193" s="170"/>
      <c r="J193" s="171"/>
      <c r="K193" s="171"/>
      <c r="L193" s="171"/>
      <c r="M193" s="171"/>
      <c r="N193" s="171"/>
      <c r="O193" s="171"/>
      <c r="P193" s="171"/>
      <c r="Q193" s="171"/>
      <c r="R193" s="171"/>
      <c r="S193" s="171"/>
      <c r="T193" s="171"/>
      <c r="U193" s="171"/>
      <c r="V193" s="171"/>
      <c r="W193" s="171"/>
      <c r="X193" s="171"/>
      <c r="Y193" s="171"/>
      <c r="Z193" s="171"/>
      <c r="AA193" s="171"/>
      <c r="AB193" s="171"/>
      <c r="AC193" s="171"/>
      <c r="AD193" s="171"/>
      <c r="AE193" s="171"/>
      <c r="AF193" s="171"/>
      <c r="AG193" s="171"/>
      <c r="AH193" s="171"/>
      <c r="AI193" s="171"/>
      <c r="AJ193" s="171"/>
      <c r="AK193" s="171"/>
      <c r="AL193" s="171"/>
      <c r="AM193" s="171"/>
    </row>
    <row r="194" spans="2:39" x14ac:dyDescent="0.4">
      <c r="B194" s="170"/>
      <c r="C194" s="170"/>
      <c r="D194" s="170"/>
      <c r="E194" s="171"/>
      <c r="F194" s="171"/>
      <c r="G194" s="171"/>
      <c r="H194" s="171"/>
      <c r="I194" s="170"/>
      <c r="J194" s="171"/>
      <c r="K194" s="171"/>
      <c r="L194" s="171"/>
      <c r="M194" s="171"/>
      <c r="N194" s="171"/>
      <c r="O194" s="171"/>
      <c r="P194" s="171"/>
      <c r="Q194" s="171"/>
      <c r="R194" s="171"/>
      <c r="S194" s="171"/>
      <c r="T194" s="171"/>
      <c r="U194" s="171"/>
      <c r="V194" s="171"/>
      <c r="W194" s="171"/>
      <c r="X194" s="171"/>
      <c r="Y194" s="171"/>
      <c r="Z194" s="171"/>
      <c r="AA194" s="171"/>
      <c r="AB194" s="171"/>
      <c r="AC194" s="171"/>
      <c r="AD194" s="171"/>
      <c r="AE194" s="171"/>
      <c r="AF194" s="171"/>
      <c r="AG194" s="171"/>
      <c r="AH194" s="171"/>
      <c r="AI194" s="171"/>
      <c r="AJ194" s="171"/>
      <c r="AK194" s="171"/>
      <c r="AL194" s="171"/>
      <c r="AM194" s="171"/>
    </row>
    <row r="195" spans="2:39" x14ac:dyDescent="0.4">
      <c r="B195" s="170"/>
      <c r="C195" s="170"/>
      <c r="D195" s="170"/>
      <c r="E195" s="171"/>
      <c r="F195" s="171"/>
      <c r="G195" s="171"/>
      <c r="H195" s="171"/>
      <c r="I195" s="170"/>
      <c r="J195" s="171"/>
      <c r="K195" s="171"/>
      <c r="L195" s="171"/>
      <c r="M195" s="171"/>
      <c r="N195" s="171"/>
      <c r="O195" s="171"/>
      <c r="P195" s="171"/>
      <c r="Q195" s="171"/>
      <c r="R195" s="171"/>
      <c r="S195" s="171"/>
      <c r="T195" s="171"/>
      <c r="U195" s="171"/>
      <c r="V195" s="171"/>
      <c r="W195" s="171"/>
      <c r="X195" s="171"/>
      <c r="Y195" s="171"/>
      <c r="Z195" s="171"/>
      <c r="AA195" s="171"/>
      <c r="AB195" s="171"/>
      <c r="AC195" s="171"/>
      <c r="AD195" s="171"/>
      <c r="AE195" s="171"/>
      <c r="AF195" s="171"/>
      <c r="AG195" s="171"/>
      <c r="AH195" s="171"/>
      <c r="AI195" s="171"/>
      <c r="AJ195" s="171"/>
      <c r="AK195" s="171"/>
      <c r="AL195" s="171"/>
      <c r="AM195" s="171"/>
    </row>
    <row r="196" spans="2:39" x14ac:dyDescent="0.4">
      <c r="B196" s="170"/>
      <c r="C196" s="170"/>
      <c r="D196" s="170"/>
      <c r="E196" s="171"/>
      <c r="F196" s="171"/>
      <c r="G196" s="171"/>
      <c r="H196" s="171"/>
      <c r="I196" s="170"/>
      <c r="J196" s="171"/>
      <c r="K196" s="171"/>
      <c r="L196" s="171"/>
      <c r="M196" s="171"/>
      <c r="N196" s="171"/>
      <c r="O196" s="171"/>
      <c r="P196" s="171"/>
      <c r="Q196" s="171"/>
      <c r="R196" s="171"/>
      <c r="S196" s="171"/>
      <c r="T196" s="171"/>
      <c r="U196" s="171"/>
      <c r="V196" s="171"/>
      <c r="W196" s="171"/>
      <c r="X196" s="171"/>
      <c r="Y196" s="171"/>
      <c r="Z196" s="171"/>
      <c r="AA196" s="171"/>
      <c r="AB196" s="171"/>
      <c r="AC196" s="171"/>
      <c r="AD196" s="171"/>
      <c r="AE196" s="171"/>
      <c r="AF196" s="171"/>
      <c r="AG196" s="171"/>
      <c r="AH196" s="171"/>
      <c r="AI196" s="171"/>
      <c r="AJ196" s="171"/>
      <c r="AK196" s="171"/>
      <c r="AL196" s="171"/>
      <c r="AM196" s="171"/>
    </row>
    <row r="197" spans="2:39" x14ac:dyDescent="0.4">
      <c r="B197" s="170"/>
      <c r="C197" s="170"/>
      <c r="D197" s="170"/>
      <c r="E197" s="171"/>
      <c r="F197" s="171"/>
      <c r="G197" s="171"/>
      <c r="H197" s="171"/>
      <c r="I197" s="170"/>
      <c r="J197" s="171"/>
      <c r="K197" s="171"/>
      <c r="L197" s="171"/>
      <c r="M197" s="171"/>
      <c r="N197" s="171"/>
      <c r="O197" s="171"/>
      <c r="P197" s="171"/>
      <c r="Q197" s="171"/>
      <c r="R197" s="171"/>
      <c r="S197" s="171"/>
      <c r="T197" s="171"/>
      <c r="U197" s="171"/>
      <c r="V197" s="171"/>
      <c r="W197" s="171"/>
      <c r="X197" s="171"/>
      <c r="Y197" s="171"/>
      <c r="Z197" s="171"/>
      <c r="AA197" s="171"/>
      <c r="AB197" s="171"/>
      <c r="AC197" s="171"/>
      <c r="AD197" s="171"/>
      <c r="AE197" s="171"/>
      <c r="AF197" s="171"/>
      <c r="AG197" s="171"/>
      <c r="AH197" s="171"/>
      <c r="AI197" s="171"/>
      <c r="AJ197" s="171"/>
      <c r="AK197" s="171"/>
      <c r="AL197" s="171"/>
      <c r="AM197" s="171"/>
    </row>
    <row r="198" spans="2:39" x14ac:dyDescent="0.4">
      <c r="B198" s="170"/>
      <c r="C198" s="170"/>
      <c r="D198" s="170"/>
      <c r="E198" s="171"/>
      <c r="F198" s="171"/>
      <c r="G198" s="171"/>
      <c r="H198" s="171"/>
      <c r="I198" s="170"/>
      <c r="J198" s="171"/>
      <c r="K198" s="171"/>
      <c r="L198" s="171"/>
      <c r="M198" s="171"/>
      <c r="N198" s="171"/>
      <c r="O198" s="171"/>
      <c r="P198" s="171"/>
      <c r="Q198" s="171"/>
      <c r="R198" s="171"/>
      <c r="S198" s="171"/>
      <c r="T198" s="171"/>
      <c r="U198" s="171"/>
      <c r="V198" s="171"/>
      <c r="W198" s="171"/>
      <c r="X198" s="171"/>
      <c r="Y198" s="171"/>
      <c r="Z198" s="171"/>
      <c r="AA198" s="171"/>
      <c r="AB198" s="171"/>
      <c r="AC198" s="171"/>
      <c r="AD198" s="171"/>
      <c r="AE198" s="171"/>
      <c r="AF198" s="171"/>
      <c r="AG198" s="171"/>
      <c r="AH198" s="171"/>
      <c r="AI198" s="171"/>
      <c r="AJ198" s="171"/>
      <c r="AK198" s="171"/>
      <c r="AL198" s="171"/>
      <c r="AM198" s="171"/>
    </row>
    <row r="199" spans="2:39" x14ac:dyDescent="0.4">
      <c r="B199" s="170"/>
      <c r="C199" s="170"/>
      <c r="D199" s="170"/>
      <c r="E199" s="171"/>
      <c r="F199" s="171"/>
      <c r="G199" s="171"/>
      <c r="H199" s="171"/>
      <c r="I199" s="170"/>
      <c r="J199" s="171"/>
      <c r="K199" s="171"/>
      <c r="L199" s="171"/>
      <c r="M199" s="171"/>
      <c r="N199" s="171"/>
      <c r="O199" s="171"/>
      <c r="P199" s="171"/>
      <c r="Q199" s="171"/>
      <c r="R199" s="171"/>
      <c r="S199" s="171"/>
      <c r="T199" s="171"/>
      <c r="U199" s="171"/>
      <c r="V199" s="171"/>
      <c r="W199" s="171"/>
      <c r="X199" s="171"/>
      <c r="Y199" s="171"/>
      <c r="Z199" s="171"/>
      <c r="AA199" s="171"/>
      <c r="AB199" s="171"/>
      <c r="AC199" s="171"/>
      <c r="AD199" s="171"/>
      <c r="AE199" s="171"/>
      <c r="AF199" s="171"/>
      <c r="AG199" s="171"/>
      <c r="AH199" s="171"/>
      <c r="AI199" s="171"/>
      <c r="AJ199" s="171"/>
      <c r="AK199" s="171"/>
      <c r="AL199" s="171"/>
      <c r="AM199" s="171"/>
    </row>
    <row r="200" spans="2:39" x14ac:dyDescent="0.4">
      <c r="B200" s="170"/>
      <c r="C200" s="170"/>
      <c r="D200" s="170"/>
      <c r="E200" s="171"/>
      <c r="F200" s="171"/>
      <c r="G200" s="171"/>
      <c r="H200" s="171"/>
      <c r="I200" s="170"/>
      <c r="J200" s="171"/>
      <c r="K200" s="171"/>
      <c r="L200" s="171"/>
      <c r="M200" s="171"/>
      <c r="N200" s="171"/>
      <c r="O200" s="171"/>
      <c r="P200" s="171"/>
      <c r="Q200" s="171"/>
      <c r="R200" s="171"/>
      <c r="S200" s="171"/>
      <c r="T200" s="171"/>
      <c r="U200" s="171"/>
      <c r="V200" s="171"/>
      <c r="W200" s="171"/>
      <c r="X200" s="171"/>
      <c r="Y200" s="171"/>
      <c r="Z200" s="171"/>
      <c r="AA200" s="171"/>
      <c r="AB200" s="171"/>
      <c r="AC200" s="171"/>
      <c r="AD200" s="171"/>
      <c r="AE200" s="171"/>
      <c r="AF200" s="171"/>
      <c r="AG200" s="171"/>
      <c r="AH200" s="171"/>
      <c r="AI200" s="171"/>
      <c r="AJ200" s="171"/>
      <c r="AK200" s="171"/>
      <c r="AL200" s="171"/>
      <c r="AM200" s="171"/>
    </row>
    <row r="201" spans="2:39" x14ac:dyDescent="0.4">
      <c r="B201" s="170"/>
      <c r="C201" s="170"/>
      <c r="D201" s="170"/>
      <c r="E201" s="171"/>
      <c r="F201" s="171"/>
      <c r="G201" s="171"/>
      <c r="H201" s="171"/>
      <c r="I201" s="170"/>
      <c r="J201" s="171"/>
      <c r="K201" s="171"/>
      <c r="L201" s="171"/>
      <c r="M201" s="171"/>
      <c r="N201" s="171"/>
      <c r="O201" s="171"/>
      <c r="P201" s="171"/>
      <c r="Q201" s="171"/>
      <c r="R201" s="171"/>
      <c r="S201" s="171"/>
      <c r="T201" s="171"/>
      <c r="U201" s="171"/>
      <c r="V201" s="171"/>
      <c r="W201" s="171"/>
      <c r="X201" s="171"/>
      <c r="Y201" s="171"/>
      <c r="Z201" s="171"/>
      <c r="AA201" s="171"/>
      <c r="AB201" s="171"/>
      <c r="AC201" s="171"/>
      <c r="AD201" s="171"/>
      <c r="AE201" s="171"/>
      <c r="AF201" s="171"/>
      <c r="AG201" s="171"/>
      <c r="AH201" s="171"/>
      <c r="AI201" s="171"/>
      <c r="AJ201" s="171"/>
      <c r="AK201" s="171"/>
      <c r="AL201" s="171"/>
      <c r="AM201" s="171"/>
    </row>
    <row r="202" spans="2:39" x14ac:dyDescent="0.4">
      <c r="B202" s="170"/>
      <c r="C202" s="170"/>
      <c r="D202" s="170"/>
      <c r="E202" s="171"/>
      <c r="F202" s="171"/>
      <c r="G202" s="171"/>
      <c r="H202" s="171"/>
      <c r="I202" s="170"/>
      <c r="J202" s="171"/>
      <c r="K202" s="171"/>
      <c r="L202" s="171"/>
      <c r="M202" s="171"/>
      <c r="N202" s="171"/>
      <c r="O202" s="171"/>
      <c r="P202" s="171"/>
      <c r="Q202" s="171"/>
      <c r="R202" s="171"/>
      <c r="S202" s="171"/>
      <c r="T202" s="171"/>
      <c r="U202" s="171"/>
      <c r="V202" s="171"/>
      <c r="W202" s="171"/>
      <c r="X202" s="171"/>
      <c r="Y202" s="171"/>
      <c r="Z202" s="171"/>
      <c r="AA202" s="171"/>
      <c r="AB202" s="171"/>
      <c r="AC202" s="171"/>
      <c r="AD202" s="171"/>
      <c r="AE202" s="171"/>
      <c r="AF202" s="171"/>
      <c r="AG202" s="171"/>
      <c r="AH202" s="171"/>
      <c r="AI202" s="171"/>
      <c r="AJ202" s="171"/>
      <c r="AK202" s="171"/>
      <c r="AL202" s="171"/>
      <c r="AM202" s="171"/>
    </row>
    <row r="203" spans="2:39" x14ac:dyDescent="0.4">
      <c r="B203" s="170"/>
      <c r="C203" s="170"/>
      <c r="D203" s="170"/>
      <c r="E203" s="171"/>
      <c r="F203" s="171"/>
      <c r="G203" s="171"/>
      <c r="H203" s="171"/>
      <c r="I203" s="170"/>
      <c r="J203" s="171"/>
      <c r="K203" s="171"/>
      <c r="L203" s="171"/>
      <c r="M203" s="171"/>
      <c r="N203" s="171"/>
      <c r="O203" s="171"/>
      <c r="P203" s="171"/>
      <c r="Q203" s="171"/>
      <c r="R203" s="171"/>
      <c r="S203" s="171"/>
      <c r="T203" s="171"/>
      <c r="U203" s="171"/>
      <c r="V203" s="171"/>
      <c r="W203" s="171"/>
      <c r="X203" s="171"/>
      <c r="Y203" s="171"/>
      <c r="Z203" s="171"/>
      <c r="AA203" s="171"/>
      <c r="AB203" s="171"/>
      <c r="AC203" s="171"/>
      <c r="AD203" s="171"/>
      <c r="AE203" s="171"/>
      <c r="AF203" s="171"/>
      <c r="AG203" s="171"/>
      <c r="AH203" s="171"/>
      <c r="AI203" s="171"/>
      <c r="AJ203" s="171"/>
      <c r="AK203" s="171"/>
      <c r="AL203" s="171"/>
      <c r="AM203" s="171"/>
    </row>
    <row r="204" spans="2:39" x14ac:dyDescent="0.4">
      <c r="B204" s="170"/>
      <c r="C204" s="170"/>
      <c r="D204" s="170"/>
      <c r="E204" s="171"/>
      <c r="F204" s="171"/>
      <c r="G204" s="171"/>
      <c r="H204" s="171"/>
      <c r="I204" s="170"/>
      <c r="J204" s="171"/>
      <c r="K204" s="171"/>
      <c r="L204" s="171"/>
      <c r="M204" s="171"/>
      <c r="N204" s="171"/>
      <c r="O204" s="171"/>
      <c r="P204" s="171"/>
      <c r="Q204" s="171"/>
      <c r="R204" s="171"/>
      <c r="S204" s="171"/>
      <c r="T204" s="171"/>
      <c r="U204" s="171"/>
      <c r="V204" s="171"/>
      <c r="W204" s="171"/>
      <c r="X204" s="171"/>
      <c r="Y204" s="171"/>
      <c r="Z204" s="171"/>
      <c r="AA204" s="171"/>
      <c r="AB204" s="171"/>
      <c r="AC204" s="171"/>
      <c r="AD204" s="171"/>
      <c r="AE204" s="171"/>
      <c r="AF204" s="171"/>
      <c r="AG204" s="171"/>
      <c r="AH204" s="171"/>
      <c r="AI204" s="171"/>
      <c r="AJ204" s="171"/>
      <c r="AK204" s="171"/>
      <c r="AL204" s="171"/>
      <c r="AM204" s="171"/>
    </row>
    <row r="205" spans="2:39" x14ac:dyDescent="0.4">
      <c r="B205" s="170"/>
      <c r="C205" s="170"/>
      <c r="D205" s="170"/>
      <c r="E205" s="171"/>
      <c r="F205" s="171"/>
      <c r="G205" s="171"/>
      <c r="H205" s="171"/>
      <c r="I205" s="170"/>
      <c r="J205" s="171"/>
      <c r="K205" s="171"/>
      <c r="L205" s="171"/>
      <c r="M205" s="171"/>
      <c r="N205" s="171"/>
      <c r="O205" s="171"/>
      <c r="P205" s="171"/>
      <c r="Q205" s="171"/>
      <c r="R205" s="171"/>
      <c r="S205" s="171"/>
      <c r="T205" s="171"/>
      <c r="U205" s="171"/>
      <c r="V205" s="171"/>
      <c r="W205" s="171"/>
      <c r="X205" s="171"/>
      <c r="Y205" s="171"/>
      <c r="Z205" s="171"/>
      <c r="AA205" s="171"/>
      <c r="AB205" s="171"/>
      <c r="AC205" s="171"/>
      <c r="AD205" s="171"/>
      <c r="AE205" s="171"/>
      <c r="AF205" s="171"/>
      <c r="AG205" s="171"/>
      <c r="AH205" s="171"/>
      <c r="AI205" s="171"/>
      <c r="AJ205" s="171"/>
      <c r="AK205" s="171"/>
      <c r="AL205" s="171"/>
      <c r="AM205" s="171"/>
    </row>
    <row r="206" spans="2:39" x14ac:dyDescent="0.4">
      <c r="B206" s="170"/>
      <c r="C206" s="170"/>
      <c r="D206" s="170"/>
      <c r="E206" s="171"/>
      <c r="F206" s="171"/>
      <c r="G206" s="171"/>
      <c r="H206" s="171"/>
      <c r="I206" s="170"/>
      <c r="J206" s="171"/>
      <c r="K206" s="171"/>
      <c r="L206" s="171"/>
      <c r="M206" s="171"/>
      <c r="N206" s="171"/>
      <c r="O206" s="171"/>
      <c r="P206" s="171"/>
      <c r="Q206" s="171"/>
      <c r="R206" s="171"/>
      <c r="S206" s="171"/>
      <c r="T206" s="171"/>
      <c r="U206" s="171"/>
      <c r="V206" s="171"/>
      <c r="W206" s="171"/>
      <c r="X206" s="171"/>
      <c r="Y206" s="171"/>
      <c r="Z206" s="171"/>
      <c r="AA206" s="171"/>
      <c r="AB206" s="171"/>
      <c r="AC206" s="171"/>
      <c r="AD206" s="171"/>
      <c r="AE206" s="171"/>
      <c r="AF206" s="171"/>
      <c r="AG206" s="171"/>
      <c r="AH206" s="171"/>
      <c r="AI206" s="171"/>
      <c r="AJ206" s="171"/>
      <c r="AK206" s="171"/>
      <c r="AL206" s="171"/>
      <c r="AM206" s="171"/>
    </row>
    <row r="207" spans="2:39" x14ac:dyDescent="0.4">
      <c r="B207" s="170"/>
      <c r="C207" s="170"/>
      <c r="D207" s="170"/>
      <c r="E207" s="171"/>
      <c r="F207" s="171"/>
      <c r="G207" s="171"/>
      <c r="H207" s="171"/>
      <c r="I207" s="170"/>
      <c r="J207" s="171"/>
      <c r="K207" s="171"/>
      <c r="L207" s="171"/>
      <c r="M207" s="171"/>
      <c r="N207" s="171"/>
      <c r="O207" s="171"/>
      <c r="P207" s="171"/>
      <c r="Q207" s="171"/>
      <c r="R207" s="171"/>
      <c r="S207" s="171"/>
      <c r="T207" s="171"/>
      <c r="U207" s="171"/>
      <c r="V207" s="171"/>
      <c r="W207" s="171"/>
      <c r="X207" s="171"/>
      <c r="Y207" s="171"/>
      <c r="Z207" s="171"/>
      <c r="AA207" s="171"/>
      <c r="AB207" s="171"/>
      <c r="AC207" s="171"/>
      <c r="AD207" s="171"/>
      <c r="AE207" s="171"/>
      <c r="AF207" s="171"/>
      <c r="AG207" s="171"/>
      <c r="AH207" s="171"/>
      <c r="AI207" s="171"/>
      <c r="AJ207" s="171"/>
      <c r="AK207" s="171"/>
      <c r="AL207" s="171"/>
      <c r="AM207" s="171"/>
    </row>
    <row r="208" spans="2:39" x14ac:dyDescent="0.4">
      <c r="B208" s="170"/>
      <c r="C208" s="170"/>
      <c r="D208" s="170"/>
      <c r="E208" s="171"/>
      <c r="F208" s="171"/>
      <c r="G208" s="171"/>
      <c r="H208" s="171"/>
      <c r="I208" s="170"/>
      <c r="J208" s="171"/>
      <c r="K208" s="171"/>
      <c r="L208" s="171"/>
      <c r="M208" s="171"/>
      <c r="N208" s="171"/>
      <c r="O208" s="171"/>
      <c r="P208" s="171"/>
      <c r="Q208" s="171"/>
      <c r="R208" s="171"/>
      <c r="S208" s="171"/>
      <c r="T208" s="171"/>
      <c r="U208" s="171"/>
      <c r="V208" s="171"/>
      <c r="W208" s="171"/>
      <c r="X208" s="171"/>
      <c r="Y208" s="171"/>
      <c r="Z208" s="171"/>
      <c r="AA208" s="171"/>
      <c r="AB208" s="171"/>
      <c r="AC208" s="171"/>
      <c r="AD208" s="171"/>
      <c r="AE208" s="171"/>
      <c r="AF208" s="171"/>
      <c r="AG208" s="171"/>
      <c r="AH208" s="171"/>
      <c r="AI208" s="171"/>
      <c r="AJ208" s="171"/>
      <c r="AK208" s="171"/>
      <c r="AL208" s="171"/>
      <c r="AM208" s="171"/>
    </row>
    <row r="209" spans="2:39" x14ac:dyDescent="0.4">
      <c r="B209" s="170"/>
      <c r="C209" s="170"/>
      <c r="D209" s="170"/>
      <c r="E209" s="171"/>
      <c r="F209" s="171"/>
      <c r="G209" s="171"/>
      <c r="H209" s="171"/>
      <c r="I209" s="170"/>
      <c r="J209" s="171"/>
      <c r="K209" s="171"/>
      <c r="L209" s="171"/>
      <c r="M209" s="171"/>
      <c r="N209" s="171"/>
      <c r="O209" s="171"/>
      <c r="P209" s="171"/>
      <c r="Q209" s="171"/>
      <c r="R209" s="171"/>
      <c r="S209" s="171"/>
      <c r="T209" s="171"/>
      <c r="U209" s="171"/>
      <c r="V209" s="171"/>
      <c r="W209" s="171"/>
      <c r="X209" s="171"/>
      <c r="Y209" s="171"/>
      <c r="Z209" s="171"/>
      <c r="AA209" s="171"/>
      <c r="AB209" s="171"/>
      <c r="AC209" s="171"/>
      <c r="AD209" s="171"/>
      <c r="AE209" s="171"/>
      <c r="AF209" s="171"/>
      <c r="AG209" s="171"/>
      <c r="AH209" s="171"/>
      <c r="AI209" s="171"/>
      <c r="AJ209" s="171"/>
      <c r="AK209" s="171"/>
      <c r="AL209" s="171"/>
      <c r="AM209" s="171"/>
    </row>
    <row r="210" spans="2:39" x14ac:dyDescent="0.4">
      <c r="B210" s="170"/>
      <c r="C210" s="170"/>
      <c r="D210" s="170"/>
      <c r="E210" s="171"/>
      <c r="F210" s="171"/>
      <c r="G210" s="171"/>
      <c r="H210" s="171"/>
      <c r="I210" s="170"/>
      <c r="J210" s="171"/>
      <c r="K210" s="171"/>
      <c r="L210" s="171"/>
      <c r="M210" s="171"/>
      <c r="N210" s="171"/>
      <c r="O210" s="171"/>
      <c r="P210" s="171"/>
      <c r="Q210" s="171"/>
      <c r="R210" s="171"/>
      <c r="S210" s="171"/>
      <c r="T210" s="171"/>
      <c r="U210" s="171"/>
      <c r="V210" s="171"/>
      <c r="W210" s="171"/>
      <c r="X210" s="171"/>
      <c r="Y210" s="171"/>
      <c r="Z210" s="171"/>
      <c r="AA210" s="171"/>
      <c r="AB210" s="171"/>
      <c r="AC210" s="171"/>
      <c r="AD210" s="171"/>
      <c r="AE210" s="171"/>
      <c r="AF210" s="171"/>
      <c r="AG210" s="171"/>
      <c r="AH210" s="171"/>
      <c r="AI210" s="171"/>
      <c r="AJ210" s="171"/>
      <c r="AK210" s="171"/>
      <c r="AL210" s="171"/>
      <c r="AM210" s="171"/>
    </row>
    <row r="211" spans="2:39" x14ac:dyDescent="0.4">
      <c r="B211" s="170"/>
      <c r="C211" s="170"/>
      <c r="D211" s="170"/>
      <c r="E211" s="171"/>
      <c r="F211" s="171"/>
      <c r="G211" s="171"/>
      <c r="H211" s="171"/>
      <c r="I211" s="170"/>
      <c r="J211" s="171"/>
      <c r="K211" s="171"/>
      <c r="L211" s="171"/>
      <c r="M211" s="171"/>
      <c r="N211" s="171"/>
      <c r="O211" s="171"/>
      <c r="P211" s="171"/>
      <c r="Q211" s="171"/>
      <c r="R211" s="171"/>
      <c r="S211" s="171"/>
      <c r="T211" s="171"/>
      <c r="U211" s="171"/>
      <c r="V211" s="171"/>
      <c r="W211" s="171"/>
      <c r="X211" s="171"/>
      <c r="Y211" s="171"/>
      <c r="Z211" s="171"/>
      <c r="AA211" s="171"/>
      <c r="AB211" s="171"/>
      <c r="AC211" s="171"/>
      <c r="AD211" s="171"/>
      <c r="AE211" s="171"/>
      <c r="AF211" s="171"/>
      <c r="AG211" s="171"/>
      <c r="AH211" s="171"/>
      <c r="AI211" s="171"/>
      <c r="AJ211" s="171"/>
      <c r="AK211" s="171"/>
      <c r="AL211" s="171"/>
      <c r="AM211" s="171"/>
    </row>
    <row r="212" spans="2:39" x14ac:dyDescent="0.4">
      <c r="B212" s="170"/>
      <c r="C212" s="170"/>
      <c r="D212" s="170"/>
      <c r="E212" s="171"/>
      <c r="F212" s="171"/>
      <c r="G212" s="171"/>
      <c r="H212" s="171"/>
      <c r="I212" s="170"/>
      <c r="J212" s="171"/>
      <c r="K212" s="171"/>
      <c r="L212" s="171"/>
      <c r="M212" s="171"/>
      <c r="N212" s="171"/>
      <c r="O212" s="171"/>
      <c r="P212" s="171"/>
      <c r="Q212" s="171"/>
      <c r="R212" s="171"/>
      <c r="S212" s="171"/>
      <c r="T212" s="171"/>
      <c r="U212" s="171"/>
      <c r="V212" s="171"/>
      <c r="W212" s="171"/>
      <c r="X212" s="171"/>
      <c r="Y212" s="171"/>
      <c r="Z212" s="171"/>
      <c r="AA212" s="171"/>
      <c r="AB212" s="171"/>
      <c r="AC212" s="171"/>
      <c r="AD212" s="171"/>
      <c r="AE212" s="171"/>
      <c r="AF212" s="171"/>
      <c r="AG212" s="171"/>
      <c r="AH212" s="171"/>
      <c r="AI212" s="171"/>
      <c r="AJ212" s="171"/>
      <c r="AK212" s="171"/>
      <c r="AL212" s="171"/>
      <c r="AM212" s="171"/>
    </row>
    <row r="213" spans="2:39" x14ac:dyDescent="0.4">
      <c r="B213" s="170"/>
      <c r="C213" s="170"/>
      <c r="D213" s="170"/>
      <c r="E213" s="171"/>
      <c r="F213" s="171"/>
      <c r="G213" s="171"/>
      <c r="H213" s="171"/>
      <c r="I213" s="170"/>
      <c r="J213" s="171"/>
      <c r="K213" s="171"/>
      <c r="L213" s="171"/>
      <c r="M213" s="171"/>
      <c r="N213" s="171"/>
      <c r="O213" s="171"/>
      <c r="P213" s="171"/>
      <c r="Q213" s="171"/>
      <c r="R213" s="171"/>
      <c r="S213" s="171"/>
      <c r="T213" s="171"/>
      <c r="U213" s="171"/>
      <c r="V213" s="171"/>
      <c r="W213" s="171"/>
      <c r="X213" s="171"/>
      <c r="Y213" s="171"/>
      <c r="Z213" s="171"/>
      <c r="AA213" s="171"/>
      <c r="AB213" s="171"/>
      <c r="AC213" s="171"/>
      <c r="AD213" s="171"/>
      <c r="AE213" s="171"/>
      <c r="AF213" s="171"/>
      <c r="AG213" s="171"/>
      <c r="AH213" s="171"/>
      <c r="AI213" s="171"/>
      <c r="AJ213" s="171"/>
      <c r="AK213" s="171"/>
      <c r="AL213" s="171"/>
      <c r="AM213" s="171"/>
    </row>
    <row r="214" spans="2:39" x14ac:dyDescent="0.4">
      <c r="B214" s="170"/>
      <c r="C214" s="170"/>
      <c r="D214" s="170"/>
      <c r="E214" s="171"/>
      <c r="F214" s="171"/>
      <c r="G214" s="171"/>
      <c r="H214" s="171"/>
      <c r="I214" s="170"/>
      <c r="J214" s="171"/>
      <c r="K214" s="171"/>
      <c r="L214" s="171"/>
      <c r="M214" s="171"/>
      <c r="N214" s="171"/>
      <c r="O214" s="171"/>
      <c r="P214" s="171"/>
      <c r="Q214" s="171"/>
      <c r="R214" s="171"/>
      <c r="S214" s="171"/>
      <c r="T214" s="171"/>
      <c r="U214" s="171"/>
      <c r="V214" s="171"/>
      <c r="W214" s="171"/>
      <c r="X214" s="171"/>
      <c r="Y214" s="171"/>
      <c r="Z214" s="171"/>
      <c r="AA214" s="171"/>
      <c r="AB214" s="171"/>
      <c r="AC214" s="171"/>
      <c r="AD214" s="171"/>
      <c r="AE214" s="171"/>
      <c r="AF214" s="171"/>
      <c r="AG214" s="171"/>
      <c r="AH214" s="171"/>
      <c r="AI214" s="171"/>
      <c r="AJ214" s="171"/>
      <c r="AK214" s="171"/>
      <c r="AL214" s="171"/>
      <c r="AM214" s="171"/>
    </row>
    <row r="215" spans="2:39" x14ac:dyDescent="0.4">
      <c r="B215" s="170"/>
      <c r="C215" s="170"/>
      <c r="D215" s="170"/>
      <c r="E215" s="171"/>
      <c r="F215" s="171"/>
      <c r="G215" s="171"/>
      <c r="H215" s="171"/>
      <c r="I215" s="170"/>
      <c r="J215" s="171"/>
      <c r="K215" s="171"/>
      <c r="L215" s="171"/>
      <c r="M215" s="171"/>
      <c r="N215" s="171"/>
      <c r="O215" s="171"/>
      <c r="P215" s="171"/>
      <c r="Q215" s="171"/>
      <c r="R215" s="171"/>
      <c r="S215" s="171"/>
      <c r="T215" s="171"/>
      <c r="U215" s="171"/>
      <c r="V215" s="171"/>
      <c r="W215" s="171"/>
      <c r="X215" s="171"/>
      <c r="Y215" s="171"/>
      <c r="Z215" s="171"/>
      <c r="AA215" s="171"/>
      <c r="AB215" s="171"/>
      <c r="AC215" s="171"/>
      <c r="AD215" s="171"/>
      <c r="AE215" s="171"/>
      <c r="AF215" s="171"/>
      <c r="AG215" s="171"/>
      <c r="AH215" s="171"/>
      <c r="AI215" s="171"/>
      <c r="AJ215" s="171"/>
      <c r="AK215" s="171"/>
      <c r="AL215" s="171"/>
      <c r="AM215" s="171"/>
    </row>
    <row r="216" spans="2:39" x14ac:dyDescent="0.4">
      <c r="B216" s="170"/>
      <c r="C216" s="170"/>
      <c r="D216" s="170"/>
      <c r="E216" s="171"/>
      <c r="F216" s="171"/>
      <c r="G216" s="171"/>
      <c r="H216" s="171"/>
      <c r="I216" s="170"/>
      <c r="J216" s="171"/>
      <c r="K216" s="171"/>
      <c r="L216" s="171"/>
      <c r="M216" s="171"/>
      <c r="N216" s="171"/>
      <c r="O216" s="171"/>
      <c r="P216" s="171"/>
      <c r="Q216" s="171"/>
      <c r="R216" s="171"/>
      <c r="S216" s="171"/>
      <c r="T216" s="171"/>
      <c r="U216" s="171"/>
      <c r="V216" s="171"/>
      <c r="W216" s="171"/>
      <c r="X216" s="171"/>
      <c r="Y216" s="171"/>
      <c r="Z216" s="171"/>
      <c r="AA216" s="171"/>
      <c r="AB216" s="171"/>
      <c r="AC216" s="171"/>
      <c r="AD216" s="171"/>
      <c r="AE216" s="171"/>
      <c r="AF216" s="171"/>
      <c r="AG216" s="171"/>
      <c r="AH216" s="171"/>
      <c r="AI216" s="171"/>
      <c r="AJ216" s="171"/>
      <c r="AK216" s="171"/>
      <c r="AL216" s="171"/>
      <c r="AM216" s="171"/>
    </row>
    <row r="217" spans="2:39" x14ac:dyDescent="0.4">
      <c r="B217" s="170"/>
      <c r="C217" s="170"/>
      <c r="D217" s="170"/>
      <c r="E217" s="171"/>
      <c r="F217" s="171"/>
      <c r="G217" s="171"/>
      <c r="H217" s="171"/>
      <c r="I217" s="170"/>
      <c r="J217" s="171"/>
      <c r="K217" s="171"/>
      <c r="L217" s="171"/>
      <c r="M217" s="171"/>
      <c r="N217" s="171"/>
      <c r="O217" s="171"/>
      <c r="P217" s="171"/>
      <c r="Q217" s="171"/>
      <c r="R217" s="171"/>
      <c r="S217" s="171"/>
      <c r="T217" s="171"/>
      <c r="U217" s="171"/>
      <c r="V217" s="171"/>
      <c r="W217" s="171"/>
      <c r="X217" s="171"/>
      <c r="Y217" s="171"/>
      <c r="Z217" s="171"/>
      <c r="AA217" s="171"/>
      <c r="AB217" s="171"/>
      <c r="AC217" s="171"/>
      <c r="AD217" s="171"/>
      <c r="AE217" s="171"/>
      <c r="AF217" s="171"/>
      <c r="AG217" s="171"/>
      <c r="AH217" s="171"/>
      <c r="AI217" s="171"/>
      <c r="AJ217" s="171"/>
      <c r="AK217" s="171"/>
      <c r="AL217" s="171"/>
      <c r="AM217" s="171"/>
    </row>
    <row r="218" spans="2:39" x14ac:dyDescent="0.4">
      <c r="B218" s="170"/>
      <c r="C218" s="170"/>
      <c r="D218" s="170"/>
      <c r="E218" s="171"/>
      <c r="F218" s="171"/>
      <c r="G218" s="171"/>
      <c r="H218" s="171"/>
      <c r="I218" s="170"/>
      <c r="J218" s="171"/>
      <c r="K218" s="171"/>
      <c r="L218" s="171"/>
      <c r="M218" s="171"/>
      <c r="N218" s="171"/>
      <c r="O218" s="171"/>
      <c r="P218" s="171"/>
      <c r="Q218" s="171"/>
      <c r="R218" s="171"/>
      <c r="S218" s="171"/>
      <c r="T218" s="171"/>
      <c r="U218" s="171"/>
      <c r="V218" s="171"/>
      <c r="W218" s="171"/>
      <c r="X218" s="171"/>
      <c r="Y218" s="171"/>
      <c r="Z218" s="171"/>
      <c r="AA218" s="171"/>
      <c r="AB218" s="171"/>
      <c r="AC218" s="171"/>
      <c r="AD218" s="171"/>
      <c r="AE218" s="171"/>
      <c r="AF218" s="171"/>
      <c r="AG218" s="171"/>
      <c r="AH218" s="171"/>
      <c r="AI218" s="171"/>
      <c r="AJ218" s="171"/>
      <c r="AK218" s="171"/>
      <c r="AL218" s="171"/>
      <c r="AM218" s="171"/>
    </row>
    <row r="219" spans="2:39" x14ac:dyDescent="0.4">
      <c r="B219" s="170"/>
      <c r="C219" s="170"/>
      <c r="D219" s="170"/>
      <c r="E219" s="171"/>
      <c r="F219" s="171"/>
      <c r="G219" s="171"/>
      <c r="H219" s="171"/>
      <c r="I219" s="170"/>
      <c r="J219" s="171"/>
      <c r="K219" s="171"/>
      <c r="L219" s="171"/>
      <c r="M219" s="171"/>
      <c r="N219" s="171"/>
      <c r="O219" s="171"/>
      <c r="P219" s="171"/>
      <c r="Q219" s="171"/>
      <c r="R219" s="171"/>
      <c r="S219" s="171"/>
      <c r="T219" s="171"/>
      <c r="U219" s="171"/>
      <c r="V219" s="171"/>
      <c r="W219" s="171"/>
      <c r="X219" s="171"/>
      <c r="Y219" s="171"/>
      <c r="Z219" s="171"/>
      <c r="AA219" s="171"/>
      <c r="AB219" s="171"/>
      <c r="AC219" s="171"/>
      <c r="AD219" s="171"/>
      <c r="AE219" s="171"/>
      <c r="AF219" s="171"/>
      <c r="AG219" s="171"/>
      <c r="AH219" s="171"/>
      <c r="AI219" s="171"/>
      <c r="AJ219" s="171"/>
      <c r="AK219" s="171"/>
      <c r="AL219" s="171"/>
      <c r="AM219" s="171"/>
    </row>
  </sheetData>
  <sheetProtection insertRows="0" deleteRows="0"/>
  <mergeCells count="3">
    <mergeCell ref="E3:K3"/>
    <mergeCell ref="M3:O3"/>
    <mergeCell ref="Q3:W3"/>
  </mergeCells>
  <phoneticPr fontId="2"/>
  <pageMargins left="0.70866141732283472" right="0.70866141732283472" top="0.74803149606299213" bottom="0.74803149606299213" header="0.31496062992125984" footer="0.31496062992125984"/>
  <pageSetup paperSize="9" scale="38"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9" r:id="rId4" name="Button 3">
              <controlPr defaultSize="0" print="0" autoFill="0" autoPict="0" macro="[0]!シフト記号追加">
                <anchor moveWithCells="1" sizeWithCells="1">
                  <from>
                    <xdr:col>25</xdr:col>
                    <xdr:colOff>247650</xdr:colOff>
                    <xdr:row>4</xdr:row>
                    <xdr:rowOff>9525</xdr:rowOff>
                  </from>
                  <to>
                    <xdr:col>29</xdr:col>
                    <xdr:colOff>161925</xdr:colOff>
                    <xdr:row>7</xdr:row>
                    <xdr:rowOff>114300</xdr:rowOff>
                  </to>
                </anchor>
              </controlPr>
            </control>
          </mc:Choice>
        </mc:AlternateContent>
        <mc:AlternateContent xmlns:mc="http://schemas.openxmlformats.org/markup-compatibility/2006">
          <mc:Choice Requires="x14">
            <control shapeId="4100" r:id="rId5" name="Button 4">
              <controlPr defaultSize="0" print="0" autoFill="0" autoPict="0" macro="[0]!シフト記号削除">
                <anchor moveWithCells="1" sizeWithCells="1">
                  <from>
                    <xdr:col>25</xdr:col>
                    <xdr:colOff>247650</xdr:colOff>
                    <xdr:row>8</xdr:row>
                    <xdr:rowOff>0</xdr:rowOff>
                  </from>
                  <to>
                    <xdr:col>29</xdr:col>
                    <xdr:colOff>171450</xdr:colOff>
                    <xdr:row>11</xdr:row>
                    <xdr:rowOff>104775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BL132"/>
  <sheetViews>
    <sheetView showGridLines="0" view="pageBreakPreview" zoomScale="75" zoomScaleNormal="55" zoomScaleSheetLayoutView="75" workbookViewId="0">
      <selection activeCell="Q6" sqref="Q6"/>
    </sheetView>
  </sheetViews>
  <sheetFormatPr defaultColWidth="4.5" defaultRowHeight="14.25" x14ac:dyDescent="0.4"/>
  <cols>
    <col min="1" max="1" width="0.875" style="1" customWidth="1"/>
    <col min="2" max="5" width="5.75" style="1" customWidth="1"/>
    <col min="6" max="6" width="5.75" style="1" hidden="1" customWidth="1"/>
    <col min="7" max="59" width="5.75" style="1" customWidth="1"/>
    <col min="60" max="60" width="1.125" style="1" customWidth="1"/>
    <col min="61" max="16384" width="4.5" style="1"/>
  </cols>
  <sheetData>
    <row r="1" spans="2:64" s="4" customFormat="1" ht="20.25" customHeight="1" x14ac:dyDescent="0.4">
      <c r="B1" s="27"/>
      <c r="C1" s="28" t="s">
        <v>244</v>
      </c>
      <c r="D1" s="28"/>
      <c r="E1" s="28"/>
      <c r="F1" s="28"/>
      <c r="G1" s="28"/>
      <c r="H1" s="27"/>
      <c r="I1" s="27"/>
      <c r="J1" s="29" t="s">
        <v>0</v>
      </c>
      <c r="K1" s="27"/>
      <c r="L1" s="27"/>
      <c r="M1" s="28"/>
      <c r="N1" s="28"/>
      <c r="O1" s="28"/>
      <c r="P1" s="28"/>
      <c r="Q1" s="28"/>
      <c r="R1" s="28"/>
      <c r="S1" s="28"/>
      <c r="T1" s="28"/>
      <c r="U1" s="27"/>
      <c r="V1" s="27"/>
      <c r="W1" s="27"/>
      <c r="X1" s="27"/>
      <c r="Y1" s="27"/>
      <c r="Z1" s="27"/>
      <c r="AA1" s="27"/>
      <c r="AB1" s="27"/>
      <c r="AC1" s="27"/>
      <c r="AD1" s="27"/>
      <c r="AE1" s="27"/>
      <c r="AF1" s="27"/>
      <c r="AG1" s="27"/>
      <c r="AH1" s="27"/>
      <c r="AI1" s="27"/>
      <c r="AJ1" s="27"/>
      <c r="AK1" s="27"/>
      <c r="AL1" s="27"/>
      <c r="AM1" s="27"/>
      <c r="AN1" s="27"/>
      <c r="AO1" s="27"/>
      <c r="AP1" s="30" t="s">
        <v>31</v>
      </c>
      <c r="AQ1" s="265" t="s">
        <v>174</v>
      </c>
      <c r="AR1" s="266"/>
      <c r="AS1" s="266"/>
      <c r="AT1" s="266"/>
      <c r="AU1" s="266"/>
      <c r="AV1" s="266"/>
      <c r="AW1" s="266"/>
      <c r="AX1" s="266"/>
      <c r="AY1" s="266"/>
      <c r="AZ1" s="266"/>
      <c r="BA1" s="266"/>
      <c r="BB1" s="266"/>
      <c r="BC1" s="266"/>
      <c r="BD1" s="266"/>
      <c r="BE1" s="266"/>
      <c r="BF1" s="266"/>
      <c r="BG1" s="30" t="s">
        <v>2</v>
      </c>
    </row>
    <row r="2" spans="2:64" s="5" customFormat="1" ht="20.25" customHeight="1" x14ac:dyDescent="0.4">
      <c r="B2" s="31"/>
      <c r="C2" s="31"/>
      <c r="D2" s="31"/>
      <c r="E2" s="31"/>
      <c r="F2" s="31"/>
      <c r="G2" s="29"/>
      <c r="H2" s="31"/>
      <c r="I2" s="31"/>
      <c r="J2" s="29"/>
      <c r="K2" s="29"/>
      <c r="L2" s="31"/>
      <c r="M2" s="30"/>
      <c r="N2" s="30"/>
      <c r="O2" s="30"/>
      <c r="P2" s="30"/>
      <c r="Q2" s="30"/>
      <c r="R2" s="30"/>
      <c r="S2" s="30"/>
      <c r="T2" s="30"/>
      <c r="U2" s="31"/>
      <c r="V2" s="31"/>
      <c r="W2" s="31"/>
      <c r="X2" s="31"/>
      <c r="Y2" s="32" t="s">
        <v>28</v>
      </c>
      <c r="Z2" s="267">
        <v>2</v>
      </c>
      <c r="AA2" s="267"/>
      <c r="AB2" s="32" t="s">
        <v>29</v>
      </c>
      <c r="AC2" s="268">
        <f>IF(Z2=0,"",YEAR(DATE(2018+Z2,1,1)))</f>
        <v>2020</v>
      </c>
      <c r="AD2" s="268"/>
      <c r="AE2" s="33" t="s">
        <v>30</v>
      </c>
      <c r="AF2" s="33" t="s">
        <v>1</v>
      </c>
      <c r="AG2" s="267">
        <v>4</v>
      </c>
      <c r="AH2" s="267"/>
      <c r="AI2" s="33" t="s">
        <v>25</v>
      </c>
      <c r="AJ2" s="31"/>
      <c r="AK2" s="31"/>
      <c r="AL2" s="31"/>
      <c r="AM2" s="31"/>
      <c r="AN2" s="31"/>
      <c r="AO2" s="31"/>
      <c r="AP2" s="30" t="s">
        <v>32</v>
      </c>
      <c r="AQ2" s="269" t="s">
        <v>33</v>
      </c>
      <c r="AR2" s="269"/>
      <c r="AS2" s="269"/>
      <c r="AT2" s="269"/>
      <c r="AU2" s="269"/>
      <c r="AV2" s="269"/>
      <c r="AW2" s="269"/>
      <c r="AX2" s="269"/>
      <c r="AY2" s="269"/>
      <c r="AZ2" s="269"/>
      <c r="BA2" s="269"/>
      <c r="BB2" s="269"/>
      <c r="BC2" s="269"/>
      <c r="BD2" s="269"/>
      <c r="BE2" s="269"/>
      <c r="BF2" s="269"/>
      <c r="BG2" s="30" t="s">
        <v>2</v>
      </c>
      <c r="BH2" s="6"/>
      <c r="BI2" s="6"/>
      <c r="BJ2" s="6"/>
    </row>
    <row r="3" spans="2:64" s="5" customFormat="1" ht="20.25" customHeight="1" x14ac:dyDescent="0.4">
      <c r="B3" s="31"/>
      <c r="C3" s="31"/>
      <c r="D3" s="31"/>
      <c r="E3" s="31"/>
      <c r="F3" s="31"/>
      <c r="G3" s="29"/>
      <c r="H3" s="31"/>
      <c r="I3" s="31"/>
      <c r="J3" s="29"/>
      <c r="K3" s="31"/>
      <c r="L3" s="30"/>
      <c r="M3" s="30"/>
      <c r="N3" s="30"/>
      <c r="O3" s="30"/>
      <c r="P3" s="30"/>
      <c r="Q3" s="30"/>
      <c r="R3" s="30"/>
      <c r="S3" s="31"/>
      <c r="T3" s="31"/>
      <c r="U3" s="31"/>
      <c r="V3" s="31"/>
      <c r="W3" s="31"/>
      <c r="X3" s="31"/>
      <c r="Y3" s="31"/>
      <c r="Z3" s="34"/>
      <c r="AA3" s="34"/>
      <c r="AB3" s="35"/>
      <c r="AC3" s="36"/>
      <c r="AD3" s="35"/>
      <c r="AE3" s="31"/>
      <c r="AF3" s="31"/>
      <c r="AG3" s="31"/>
      <c r="AH3" s="31"/>
      <c r="AI3" s="31"/>
      <c r="AJ3" s="31"/>
      <c r="AK3" s="31"/>
      <c r="AL3" s="31"/>
      <c r="AM3" s="31"/>
      <c r="AN3" s="31"/>
      <c r="AO3" s="31"/>
      <c r="AP3" s="31"/>
      <c r="AQ3" s="31"/>
      <c r="AR3" s="31"/>
      <c r="AS3" s="31"/>
      <c r="AT3" s="31"/>
      <c r="AU3" s="31"/>
      <c r="AV3" s="31"/>
      <c r="AW3" s="31"/>
      <c r="AX3" s="31"/>
      <c r="AY3" s="31"/>
      <c r="AZ3" s="31"/>
      <c r="BA3" s="37" t="s">
        <v>21</v>
      </c>
      <c r="BB3" s="270" t="s">
        <v>159</v>
      </c>
      <c r="BC3" s="271"/>
      <c r="BD3" s="271"/>
      <c r="BE3" s="272"/>
      <c r="BF3" s="30"/>
      <c r="BG3" s="31"/>
    </row>
    <row r="4" spans="2:64" s="5" customFormat="1" ht="9" customHeight="1" x14ac:dyDescent="0.4">
      <c r="B4" s="31"/>
      <c r="C4" s="31"/>
      <c r="D4" s="31"/>
      <c r="E4" s="31"/>
      <c r="F4" s="31"/>
      <c r="G4" s="29"/>
      <c r="H4" s="31"/>
      <c r="I4" s="31"/>
      <c r="J4" s="29"/>
      <c r="K4" s="31"/>
      <c r="L4" s="30"/>
      <c r="M4" s="30"/>
      <c r="N4" s="30"/>
      <c r="O4" s="30"/>
      <c r="P4" s="30"/>
      <c r="Q4" s="30"/>
      <c r="R4" s="30"/>
      <c r="S4" s="31"/>
      <c r="T4" s="31"/>
      <c r="U4" s="31"/>
      <c r="V4" s="31"/>
      <c r="W4" s="31"/>
      <c r="X4" s="31"/>
      <c r="Y4" s="31"/>
      <c r="Z4" s="38"/>
      <c r="AA4" s="38"/>
      <c r="AB4" s="31"/>
      <c r="AC4" s="31"/>
      <c r="AD4" s="31"/>
      <c r="AE4" s="31"/>
      <c r="AF4" s="31"/>
      <c r="AG4" s="27"/>
      <c r="AH4" s="27"/>
      <c r="AI4" s="27"/>
      <c r="AJ4" s="27"/>
      <c r="AK4" s="27"/>
      <c r="AL4" s="27"/>
      <c r="AM4" s="27"/>
      <c r="AN4" s="27"/>
      <c r="AO4" s="27"/>
      <c r="AP4" s="27"/>
      <c r="AQ4" s="27"/>
      <c r="AR4" s="27"/>
      <c r="AS4" s="27"/>
      <c r="AT4" s="27"/>
      <c r="AU4" s="27"/>
      <c r="AV4" s="27"/>
      <c r="AW4" s="27"/>
      <c r="AX4" s="27"/>
      <c r="AY4" s="27"/>
      <c r="AZ4" s="27"/>
      <c r="BA4" s="27"/>
      <c r="BB4" s="27"/>
      <c r="BC4" s="27"/>
      <c r="BD4" s="27"/>
      <c r="BE4" s="39"/>
      <c r="BF4" s="39"/>
      <c r="BG4" s="31"/>
    </row>
    <row r="5" spans="2:64" s="5" customFormat="1" ht="21" customHeight="1" x14ac:dyDescent="0.4">
      <c r="B5" s="40"/>
      <c r="C5" s="41"/>
      <c r="D5" s="41"/>
      <c r="E5" s="41"/>
      <c r="F5" s="41"/>
      <c r="G5" s="41"/>
      <c r="H5" s="42"/>
      <c r="I5" s="42"/>
      <c r="J5" s="42"/>
      <c r="K5" s="43"/>
      <c r="L5" s="42"/>
      <c r="M5" s="42"/>
      <c r="N5" s="42"/>
      <c r="O5" s="44"/>
      <c r="P5" s="44"/>
      <c r="Q5" s="44"/>
      <c r="R5" s="44"/>
      <c r="S5" s="44"/>
      <c r="T5" s="44"/>
      <c r="U5" s="44"/>
      <c r="V5" s="44"/>
      <c r="W5" s="44"/>
      <c r="X5" s="44"/>
      <c r="Y5" s="44"/>
      <c r="Z5" s="44"/>
      <c r="AA5" s="44"/>
      <c r="AB5" s="44"/>
      <c r="AC5" s="44"/>
      <c r="AD5" s="44"/>
      <c r="AE5" s="44"/>
      <c r="AF5" s="44"/>
      <c r="AG5" s="45"/>
      <c r="AH5" s="45" t="s">
        <v>209</v>
      </c>
      <c r="AI5" s="45"/>
      <c r="AJ5" s="45"/>
      <c r="AK5" s="45"/>
      <c r="AL5" s="45"/>
      <c r="AM5" s="27"/>
      <c r="AN5" s="27"/>
      <c r="AO5" s="27"/>
      <c r="AP5" s="27"/>
      <c r="AQ5" s="27"/>
      <c r="AR5" s="27"/>
      <c r="AS5" s="31"/>
      <c r="AT5" s="250">
        <v>8</v>
      </c>
      <c r="AU5" s="251"/>
      <c r="AV5" s="46" t="s">
        <v>22</v>
      </c>
      <c r="AW5" s="27"/>
      <c r="AX5" s="250">
        <v>40</v>
      </c>
      <c r="AY5" s="251"/>
      <c r="AZ5" s="46" t="s">
        <v>23</v>
      </c>
      <c r="BA5" s="27"/>
      <c r="BB5" s="250">
        <v>160</v>
      </c>
      <c r="BC5" s="251"/>
      <c r="BD5" s="46" t="s">
        <v>24</v>
      </c>
      <c r="BE5" s="27"/>
      <c r="BF5" s="39"/>
      <c r="BG5" s="31"/>
    </row>
    <row r="6" spans="2:64" s="5" customFormat="1" ht="21" customHeight="1" x14ac:dyDescent="0.4">
      <c r="B6" s="40"/>
      <c r="C6" s="53"/>
      <c r="D6" s="53"/>
      <c r="E6" s="53"/>
      <c r="F6" s="53"/>
      <c r="G6" s="42"/>
      <c r="H6" s="42"/>
      <c r="I6" s="42"/>
      <c r="J6" s="42"/>
      <c r="K6" s="42"/>
      <c r="L6" s="42"/>
      <c r="M6" s="42"/>
      <c r="N6" s="42"/>
      <c r="O6" s="44"/>
      <c r="P6" s="44"/>
      <c r="Q6" s="44"/>
      <c r="R6" s="44"/>
      <c r="S6" s="44"/>
      <c r="T6" s="44"/>
      <c r="U6" s="44"/>
      <c r="V6" s="44"/>
      <c r="W6" s="44"/>
      <c r="X6" s="44"/>
      <c r="Y6" s="44"/>
      <c r="Z6" s="44"/>
      <c r="AA6" s="44"/>
      <c r="AB6" s="44"/>
      <c r="AC6" s="44"/>
      <c r="AD6" s="44"/>
      <c r="AE6" s="44"/>
      <c r="AF6" s="44"/>
      <c r="AG6" s="45"/>
      <c r="AH6" s="45"/>
      <c r="AI6" s="45"/>
      <c r="AJ6" s="45"/>
      <c r="AK6" s="45"/>
      <c r="AL6" s="45"/>
      <c r="AM6" s="45"/>
      <c r="AN6" s="45"/>
      <c r="AO6" s="45"/>
      <c r="AP6" s="45"/>
      <c r="AQ6" s="45"/>
      <c r="AR6" s="45"/>
      <c r="AS6" s="45"/>
      <c r="AT6" s="45"/>
      <c r="AU6" s="45"/>
      <c r="AV6" s="45"/>
      <c r="AW6" s="45"/>
      <c r="AX6" s="45"/>
      <c r="AY6" s="45"/>
      <c r="AZ6" s="45"/>
      <c r="BA6" s="45"/>
      <c r="BB6" s="45"/>
      <c r="BC6" s="45"/>
      <c r="BD6" s="45"/>
      <c r="BE6" s="47"/>
      <c r="BF6" s="47"/>
      <c r="BG6" s="44"/>
    </row>
    <row r="7" spans="2:64" s="5" customFormat="1" ht="21" customHeight="1" x14ac:dyDescent="0.4">
      <c r="B7" s="56"/>
      <c r="C7" s="43"/>
      <c r="D7" s="43"/>
      <c r="E7" s="43"/>
      <c r="F7" s="43"/>
      <c r="G7" s="42"/>
      <c r="H7" s="42"/>
      <c r="I7" s="42"/>
      <c r="J7" s="42"/>
      <c r="K7" s="42"/>
      <c r="L7" s="42"/>
      <c r="M7" s="42"/>
      <c r="N7" s="42"/>
      <c r="O7" s="44"/>
      <c r="P7" s="44"/>
      <c r="Q7" s="44"/>
      <c r="R7" s="44"/>
      <c r="S7" s="44"/>
      <c r="T7" s="44"/>
      <c r="U7" s="44"/>
      <c r="V7" s="44"/>
      <c r="W7" s="44"/>
      <c r="X7" s="44"/>
      <c r="Y7" s="44"/>
      <c r="Z7" s="44"/>
      <c r="AA7" s="44"/>
      <c r="AB7" s="44"/>
      <c r="AC7" s="44"/>
      <c r="AD7" s="44"/>
      <c r="AE7" s="44"/>
      <c r="AF7" s="44"/>
      <c r="AG7" s="48"/>
      <c r="AH7" s="48"/>
      <c r="AI7" s="48"/>
      <c r="AJ7" s="41"/>
      <c r="AK7" s="49"/>
      <c r="AL7" s="50"/>
      <c r="AM7" s="50"/>
      <c r="AN7" s="40"/>
      <c r="AO7" s="51"/>
      <c r="AP7" s="51"/>
      <c r="AQ7" s="51"/>
      <c r="AR7" s="52"/>
      <c r="AS7" s="52"/>
      <c r="AT7" s="45"/>
      <c r="AU7" s="51"/>
      <c r="AV7" s="51"/>
      <c r="AW7" s="43"/>
      <c r="AX7" s="45"/>
      <c r="AY7" s="45" t="s">
        <v>27</v>
      </c>
      <c r="AZ7" s="45"/>
      <c r="BA7" s="45"/>
      <c r="BB7" s="263">
        <f>DAY(EOMONTH(DATE(AC2,AG2,1),0))</f>
        <v>30</v>
      </c>
      <c r="BC7" s="264"/>
      <c r="BD7" s="45" t="s">
        <v>26</v>
      </c>
      <c r="BE7" s="45"/>
      <c r="BF7" s="45"/>
      <c r="BG7" s="44"/>
      <c r="BJ7" s="6"/>
      <c r="BK7" s="6"/>
      <c r="BL7" s="6"/>
    </row>
    <row r="8" spans="2:64" s="5" customFormat="1" ht="21" customHeight="1" x14ac:dyDescent="0.4">
      <c r="B8" s="56"/>
      <c r="C8" s="63"/>
      <c r="D8" s="63"/>
      <c r="E8" s="63"/>
      <c r="F8" s="63"/>
      <c r="G8" s="51"/>
      <c r="H8" s="51"/>
      <c r="I8" s="51"/>
      <c r="J8" s="51"/>
      <c r="K8" s="51"/>
      <c r="L8" s="51"/>
      <c r="M8" s="51"/>
      <c r="N8" s="51"/>
      <c r="O8" s="44"/>
      <c r="P8" s="44"/>
      <c r="Q8" s="44"/>
      <c r="R8" s="44"/>
      <c r="S8" s="44"/>
      <c r="T8" s="44"/>
      <c r="U8" s="44"/>
      <c r="V8" s="44"/>
      <c r="W8" s="44"/>
      <c r="X8" s="44"/>
      <c r="Y8" s="44"/>
      <c r="Z8" s="44"/>
      <c r="AA8" s="44"/>
      <c r="AB8" s="44"/>
      <c r="AC8" s="44"/>
      <c r="AD8" s="44"/>
      <c r="AE8" s="44"/>
      <c r="AF8" s="44"/>
      <c r="AG8" s="53"/>
      <c r="AH8" s="41"/>
      <c r="AI8" s="54"/>
      <c r="AJ8" s="48"/>
      <c r="AK8" s="41"/>
      <c r="AL8" s="41"/>
      <c r="AM8" s="41"/>
      <c r="AN8" s="41"/>
      <c r="AO8" s="54"/>
      <c r="AP8" s="45"/>
      <c r="AQ8" s="55"/>
      <c r="AR8" s="55"/>
      <c r="AS8" s="55"/>
      <c r="AT8" s="45"/>
      <c r="AU8" s="45"/>
      <c r="AV8" s="45"/>
      <c r="AW8" s="45"/>
      <c r="AX8" s="45"/>
      <c r="AY8" s="45"/>
      <c r="AZ8" s="45"/>
      <c r="BA8" s="45"/>
      <c r="BB8" s="45"/>
      <c r="BC8" s="45"/>
      <c r="BD8" s="45"/>
      <c r="BE8" s="45"/>
      <c r="BF8" s="45"/>
      <c r="BG8" s="44"/>
      <c r="BJ8" s="6"/>
      <c r="BK8" s="6"/>
      <c r="BL8" s="6"/>
    </row>
    <row r="9" spans="2:64" s="5" customFormat="1" ht="21" customHeight="1" x14ac:dyDescent="0.4">
      <c r="B9" s="56"/>
      <c r="C9" s="43"/>
      <c r="D9" s="43"/>
      <c r="E9" s="43"/>
      <c r="F9" s="43"/>
      <c r="G9" s="43"/>
      <c r="H9" s="43"/>
      <c r="I9" s="43"/>
      <c r="J9" s="43"/>
      <c r="K9" s="43"/>
      <c r="L9" s="42"/>
      <c r="M9" s="42"/>
      <c r="N9" s="42"/>
      <c r="O9" s="43"/>
      <c r="P9" s="42"/>
      <c r="Q9" s="42"/>
      <c r="R9" s="42"/>
      <c r="S9" s="49"/>
      <c r="T9" s="273"/>
      <c r="U9" s="273"/>
      <c r="V9" s="40"/>
      <c r="W9" s="57"/>
      <c r="X9" s="44"/>
      <c r="Y9" s="44"/>
      <c r="Z9" s="53"/>
      <c r="AA9" s="50"/>
      <c r="AB9" s="40"/>
      <c r="AC9" s="53"/>
      <c r="AD9" s="53"/>
      <c r="AE9" s="53"/>
      <c r="AF9" s="58"/>
      <c r="AG9" s="48"/>
      <c r="AH9" s="48"/>
      <c r="AI9" s="48"/>
      <c r="AJ9" s="41"/>
      <c r="AK9" s="49"/>
      <c r="AL9" s="50"/>
      <c r="AM9" s="45"/>
      <c r="AN9" s="54" t="s">
        <v>210</v>
      </c>
      <c r="AO9" s="54"/>
      <c r="AP9" s="54"/>
      <c r="AQ9" s="54"/>
      <c r="AR9" s="54"/>
      <c r="AS9" s="54"/>
      <c r="AT9" s="53"/>
      <c r="AU9" s="53"/>
      <c r="AV9" s="44"/>
      <c r="AW9" s="44"/>
      <c r="AX9" s="45" t="s">
        <v>211</v>
      </c>
      <c r="AY9" s="54"/>
      <c r="AZ9" s="53"/>
      <c r="BA9" s="53"/>
      <c r="BB9" s="54"/>
      <c r="BC9" s="54"/>
      <c r="BD9" s="54"/>
      <c r="BE9" s="44"/>
      <c r="BF9" s="45"/>
      <c r="BG9" s="44"/>
      <c r="BJ9" s="6"/>
      <c r="BK9" s="6"/>
      <c r="BL9" s="6"/>
    </row>
    <row r="10" spans="2:64" s="5" customFormat="1" ht="21" customHeight="1" x14ac:dyDescent="0.4">
      <c r="B10" s="40" t="s">
        <v>123</v>
      </c>
      <c r="C10" s="54"/>
      <c r="D10" s="54"/>
      <c r="E10" s="54"/>
      <c r="F10" s="54"/>
      <c r="G10" s="54"/>
      <c r="H10" s="54"/>
      <c r="I10" s="54"/>
      <c r="J10" s="54"/>
      <c r="K10" s="53"/>
      <c r="L10" s="48"/>
      <c r="M10" s="41"/>
      <c r="N10" s="41"/>
      <c r="O10" s="53"/>
      <c r="P10" s="41"/>
      <c r="Q10" s="54"/>
      <c r="R10" s="41"/>
      <c r="S10" s="41"/>
      <c r="T10" s="41"/>
      <c r="U10" s="41"/>
      <c r="V10" s="44"/>
      <c r="W10" s="44"/>
      <c r="X10" s="44"/>
      <c r="Y10" s="44"/>
      <c r="Z10" s="54"/>
      <c r="AA10" s="41"/>
      <c r="AB10" s="41"/>
      <c r="AC10" s="54"/>
      <c r="AD10" s="54"/>
      <c r="AE10" s="54"/>
      <c r="AF10" s="58"/>
      <c r="AG10" s="53"/>
      <c r="AH10" s="48"/>
      <c r="AI10" s="41"/>
      <c r="AJ10" s="48"/>
      <c r="AK10" s="41"/>
      <c r="AL10" s="41"/>
      <c r="AM10" s="41"/>
      <c r="AN10" s="53"/>
      <c r="AO10" s="40" t="s">
        <v>114</v>
      </c>
      <c r="AP10" s="53"/>
      <c r="AQ10" s="53"/>
      <c r="AR10" s="54"/>
      <c r="AS10" s="54"/>
      <c r="AT10" s="246"/>
      <c r="AU10" s="246"/>
      <c r="AV10" s="45" t="s">
        <v>117</v>
      </c>
      <c r="AW10" s="44"/>
      <c r="AX10" s="44"/>
      <c r="AY10" s="54" t="s">
        <v>118</v>
      </c>
      <c r="AZ10" s="53"/>
      <c r="BA10" s="53"/>
      <c r="BB10" s="54"/>
      <c r="BC10" s="246"/>
      <c r="BD10" s="246"/>
      <c r="BE10" s="45" t="s">
        <v>117</v>
      </c>
      <c r="BF10" s="45"/>
      <c r="BG10" s="44"/>
      <c r="BJ10" s="6"/>
      <c r="BK10" s="6"/>
      <c r="BL10" s="6"/>
    </row>
    <row r="11" spans="2:64" s="5" customFormat="1" ht="21" customHeight="1" x14ac:dyDescent="0.15">
      <c r="B11" s="40" t="s">
        <v>121</v>
      </c>
      <c r="C11" s="41"/>
      <c r="D11" s="41"/>
      <c r="E11" s="41"/>
      <c r="F11" s="41"/>
      <c r="G11" s="41"/>
      <c r="H11" s="41"/>
      <c r="I11" s="41"/>
      <c r="J11" s="247">
        <v>0.29166666666666669</v>
      </c>
      <c r="K11" s="248"/>
      <c r="L11" s="249"/>
      <c r="M11" s="43" t="s">
        <v>17</v>
      </c>
      <c r="N11" s="247">
        <v>0.83333333333333337</v>
      </c>
      <c r="O11" s="248"/>
      <c r="P11" s="249"/>
      <c r="Q11" s="59"/>
      <c r="R11" s="59"/>
      <c r="S11" s="59"/>
      <c r="T11" s="59"/>
      <c r="U11" s="59"/>
      <c r="V11" s="59"/>
      <c r="W11" s="44"/>
      <c r="X11" s="44"/>
      <c r="Y11" s="44"/>
      <c r="Z11" s="43"/>
      <c r="AA11" s="59"/>
      <c r="AB11" s="59"/>
      <c r="AC11" s="43"/>
      <c r="AD11" s="53"/>
      <c r="AE11" s="53"/>
      <c r="AF11" s="60"/>
      <c r="AG11" s="40"/>
      <c r="AH11" s="48"/>
      <c r="AI11" s="41"/>
      <c r="AJ11" s="48"/>
      <c r="AK11" s="41"/>
      <c r="AL11" s="41"/>
      <c r="AM11" s="41"/>
      <c r="AN11" s="43"/>
      <c r="AO11" s="42" t="s">
        <v>115</v>
      </c>
      <c r="AP11" s="42"/>
      <c r="AQ11" s="42"/>
      <c r="AR11" s="49"/>
      <c r="AS11" s="50"/>
      <c r="AT11" s="246"/>
      <c r="AU11" s="246"/>
      <c r="AV11" s="45" t="s">
        <v>117</v>
      </c>
      <c r="AW11" s="44"/>
      <c r="AX11" s="44"/>
      <c r="AY11" s="61" t="s">
        <v>119</v>
      </c>
      <c r="AZ11" s="50"/>
      <c r="BA11" s="40"/>
      <c r="BB11" s="53"/>
      <c r="BC11" s="53"/>
      <c r="BD11" s="53"/>
      <c r="BE11" s="60"/>
      <c r="BF11" s="45"/>
      <c r="BG11" s="44"/>
      <c r="BJ11" s="6"/>
      <c r="BK11" s="6"/>
      <c r="BL11" s="6"/>
    </row>
    <row r="12" spans="2:64" s="5" customFormat="1" ht="21" customHeight="1" x14ac:dyDescent="0.4">
      <c r="B12" s="40" t="s">
        <v>122</v>
      </c>
      <c r="C12" s="41"/>
      <c r="D12" s="41"/>
      <c r="E12" s="41"/>
      <c r="F12" s="41"/>
      <c r="G12" s="41"/>
      <c r="H12" s="41"/>
      <c r="I12" s="41"/>
      <c r="J12" s="247">
        <v>0.83333333333333337</v>
      </c>
      <c r="K12" s="248"/>
      <c r="L12" s="249"/>
      <c r="M12" s="43" t="s">
        <v>17</v>
      </c>
      <c r="N12" s="247">
        <v>0.29166666666666669</v>
      </c>
      <c r="O12" s="248"/>
      <c r="P12" s="249"/>
      <c r="Q12" s="59"/>
      <c r="R12" s="59"/>
      <c r="S12" s="59"/>
      <c r="T12" s="59"/>
      <c r="U12" s="59"/>
      <c r="V12" s="59"/>
      <c r="W12" s="44"/>
      <c r="X12" s="44"/>
      <c r="Y12" s="44"/>
      <c r="Z12" s="42"/>
      <c r="AA12" s="62"/>
      <c r="AB12" s="62"/>
      <c r="AC12" s="42"/>
      <c r="AD12" s="48"/>
      <c r="AE12" s="48"/>
      <c r="AF12" s="58"/>
      <c r="AG12" s="45"/>
      <c r="AH12" s="45"/>
      <c r="AI12" s="45"/>
      <c r="AJ12" s="45"/>
      <c r="AK12" s="45"/>
      <c r="AL12" s="45"/>
      <c r="AM12" s="45"/>
      <c r="AN12" s="51"/>
      <c r="AO12" s="56" t="s">
        <v>116</v>
      </c>
      <c r="AP12" s="51"/>
      <c r="AQ12" s="63"/>
      <c r="AR12" s="41"/>
      <c r="AS12" s="41"/>
      <c r="AT12" s="246"/>
      <c r="AU12" s="246"/>
      <c r="AV12" s="45" t="s">
        <v>117</v>
      </c>
      <c r="AW12" s="44"/>
      <c r="AX12" s="44"/>
      <c r="AY12" s="54" t="s">
        <v>120</v>
      </c>
      <c r="AZ12" s="41"/>
      <c r="BA12" s="41"/>
      <c r="BB12" s="54"/>
      <c r="BC12" s="246"/>
      <c r="BD12" s="246"/>
      <c r="BE12" s="45" t="s">
        <v>117</v>
      </c>
      <c r="BF12" s="45"/>
      <c r="BG12" s="44"/>
      <c r="BJ12" s="6"/>
      <c r="BK12" s="6"/>
      <c r="BL12" s="6"/>
    </row>
    <row r="13" spans="2:64" ht="12" customHeight="1" thickBot="1" x14ac:dyDescent="0.45">
      <c r="B13" s="64"/>
      <c r="C13" s="65"/>
      <c r="D13" s="65"/>
      <c r="E13" s="65"/>
      <c r="F13" s="65"/>
      <c r="G13" s="65"/>
      <c r="H13" s="64"/>
      <c r="I13" s="64"/>
      <c r="J13" s="64"/>
      <c r="K13" s="64"/>
      <c r="L13" s="64"/>
      <c r="M13" s="64"/>
      <c r="N13" s="64"/>
      <c r="O13" s="64"/>
      <c r="P13" s="64"/>
      <c r="Q13" s="64"/>
      <c r="R13" s="64"/>
      <c r="S13" s="64"/>
      <c r="T13" s="64"/>
      <c r="U13" s="64"/>
      <c r="V13" s="64"/>
      <c r="W13" s="64"/>
      <c r="X13" s="64"/>
      <c r="Y13" s="64"/>
      <c r="Z13" s="65"/>
      <c r="AA13" s="64"/>
      <c r="AB13" s="64"/>
      <c r="AC13" s="64"/>
      <c r="AD13" s="64"/>
      <c r="AE13" s="64"/>
      <c r="AF13" s="64"/>
      <c r="AG13" s="64"/>
      <c r="AH13" s="64"/>
      <c r="AI13" s="64"/>
      <c r="AJ13" s="64"/>
      <c r="AK13" s="64"/>
      <c r="AL13" s="64"/>
      <c r="AM13" s="66"/>
      <c r="AN13" s="66"/>
      <c r="AO13" s="66"/>
      <c r="AP13" s="66"/>
      <c r="AQ13" s="67"/>
      <c r="AR13" s="66"/>
      <c r="AS13" s="66"/>
      <c r="AT13" s="66"/>
      <c r="AU13" s="66"/>
      <c r="AV13" s="66"/>
      <c r="AW13" s="66"/>
      <c r="AX13" s="66"/>
      <c r="AY13" s="66"/>
      <c r="AZ13" s="66"/>
      <c r="BA13" s="66"/>
      <c r="BB13" s="66"/>
      <c r="BC13" s="66"/>
      <c r="BD13" s="66"/>
      <c r="BE13" s="66"/>
      <c r="BF13" s="66"/>
      <c r="BG13" s="66"/>
      <c r="BH13" s="3"/>
      <c r="BI13" s="3"/>
      <c r="BJ13" s="3"/>
    </row>
    <row r="14" spans="2:64" ht="21.6" customHeight="1" x14ac:dyDescent="0.4">
      <c r="B14" s="368" t="s">
        <v>20</v>
      </c>
      <c r="C14" s="286" t="s">
        <v>212</v>
      </c>
      <c r="D14" s="287"/>
      <c r="E14" s="303"/>
      <c r="F14" s="68"/>
      <c r="G14" s="306" t="s">
        <v>213</v>
      </c>
      <c r="H14" s="309" t="s">
        <v>214</v>
      </c>
      <c r="I14" s="287"/>
      <c r="J14" s="287"/>
      <c r="K14" s="303"/>
      <c r="L14" s="309" t="s">
        <v>215</v>
      </c>
      <c r="M14" s="287"/>
      <c r="N14" s="303"/>
      <c r="O14" s="309" t="s">
        <v>124</v>
      </c>
      <c r="P14" s="287"/>
      <c r="Q14" s="287"/>
      <c r="R14" s="287"/>
      <c r="S14" s="288"/>
      <c r="T14" s="69"/>
      <c r="U14" s="70"/>
      <c r="V14" s="70"/>
      <c r="W14" s="70"/>
      <c r="X14" s="70"/>
      <c r="Y14" s="70"/>
      <c r="Z14" s="70"/>
      <c r="AA14" s="70"/>
      <c r="AB14" s="70"/>
      <c r="AC14" s="70"/>
      <c r="AD14" s="70"/>
      <c r="AE14" s="70"/>
      <c r="AF14" s="70"/>
      <c r="AG14" s="70"/>
      <c r="AH14" s="70" t="s">
        <v>216</v>
      </c>
      <c r="AI14" s="70"/>
      <c r="AJ14" s="70"/>
      <c r="AK14" s="70"/>
      <c r="AL14" s="70"/>
      <c r="AM14" s="70" t="s">
        <v>191</v>
      </c>
      <c r="AN14" s="70"/>
      <c r="AO14" s="71"/>
      <c r="AP14" s="72" t="s">
        <v>2</v>
      </c>
      <c r="AQ14" s="70"/>
      <c r="AR14" s="70"/>
      <c r="AS14" s="70"/>
      <c r="AT14" s="70"/>
      <c r="AU14" s="70"/>
      <c r="AV14" s="70"/>
      <c r="AW14" s="70"/>
      <c r="AX14" s="73"/>
      <c r="AY14" s="312" t="str">
        <f>IF(BB3="計画","(11)1～4週の勤務時間数合計","(11)1か月の勤務時間数　合計")</f>
        <v>(11)1～4週の勤務時間数合計</v>
      </c>
      <c r="AZ14" s="313"/>
      <c r="BA14" s="286" t="s">
        <v>245</v>
      </c>
      <c r="BB14" s="288"/>
      <c r="BC14" s="286" t="s">
        <v>248</v>
      </c>
      <c r="BD14" s="287"/>
      <c r="BE14" s="287"/>
      <c r="BF14" s="287"/>
      <c r="BG14" s="288"/>
    </row>
    <row r="15" spans="2:64" ht="20.25" customHeight="1" x14ac:dyDescent="0.4">
      <c r="B15" s="369"/>
      <c r="C15" s="289"/>
      <c r="D15" s="290"/>
      <c r="E15" s="304"/>
      <c r="F15" s="74"/>
      <c r="G15" s="307"/>
      <c r="H15" s="310"/>
      <c r="I15" s="290"/>
      <c r="J15" s="290"/>
      <c r="K15" s="304"/>
      <c r="L15" s="310"/>
      <c r="M15" s="290"/>
      <c r="N15" s="304"/>
      <c r="O15" s="310"/>
      <c r="P15" s="290"/>
      <c r="Q15" s="290"/>
      <c r="R15" s="290"/>
      <c r="S15" s="291"/>
      <c r="T15" s="295" t="s">
        <v>11</v>
      </c>
      <c r="U15" s="295"/>
      <c r="V15" s="295"/>
      <c r="W15" s="295"/>
      <c r="X15" s="295"/>
      <c r="Y15" s="295"/>
      <c r="Z15" s="296"/>
      <c r="AA15" s="297" t="s">
        <v>12</v>
      </c>
      <c r="AB15" s="295"/>
      <c r="AC15" s="295"/>
      <c r="AD15" s="295"/>
      <c r="AE15" s="295"/>
      <c r="AF15" s="295"/>
      <c r="AG15" s="296"/>
      <c r="AH15" s="297" t="s">
        <v>13</v>
      </c>
      <c r="AI15" s="295"/>
      <c r="AJ15" s="295"/>
      <c r="AK15" s="295"/>
      <c r="AL15" s="295"/>
      <c r="AM15" s="295"/>
      <c r="AN15" s="296"/>
      <c r="AO15" s="297" t="s">
        <v>14</v>
      </c>
      <c r="AP15" s="295"/>
      <c r="AQ15" s="295"/>
      <c r="AR15" s="295"/>
      <c r="AS15" s="295"/>
      <c r="AT15" s="295"/>
      <c r="AU15" s="296"/>
      <c r="AV15" s="297" t="s">
        <v>15</v>
      </c>
      <c r="AW15" s="295"/>
      <c r="AX15" s="295"/>
      <c r="AY15" s="314"/>
      <c r="AZ15" s="315"/>
      <c r="BA15" s="289"/>
      <c r="BB15" s="291"/>
      <c r="BC15" s="289"/>
      <c r="BD15" s="290"/>
      <c r="BE15" s="290"/>
      <c r="BF15" s="290"/>
      <c r="BG15" s="291"/>
    </row>
    <row r="16" spans="2:64" ht="20.25" customHeight="1" x14ac:dyDescent="0.4">
      <c r="B16" s="369"/>
      <c r="C16" s="289"/>
      <c r="D16" s="290"/>
      <c r="E16" s="304"/>
      <c r="F16" s="74"/>
      <c r="G16" s="307"/>
      <c r="H16" s="310"/>
      <c r="I16" s="290"/>
      <c r="J16" s="290"/>
      <c r="K16" s="304"/>
      <c r="L16" s="310"/>
      <c r="M16" s="290"/>
      <c r="N16" s="304"/>
      <c r="O16" s="310"/>
      <c r="P16" s="290"/>
      <c r="Q16" s="290"/>
      <c r="R16" s="290"/>
      <c r="S16" s="291"/>
      <c r="T16" s="75">
        <v>1</v>
      </c>
      <c r="U16" s="76">
        <v>2</v>
      </c>
      <c r="V16" s="76">
        <v>3</v>
      </c>
      <c r="W16" s="76">
        <v>4</v>
      </c>
      <c r="X16" s="76">
        <v>5</v>
      </c>
      <c r="Y16" s="76">
        <v>6</v>
      </c>
      <c r="Z16" s="77">
        <v>7</v>
      </c>
      <c r="AA16" s="78">
        <v>8</v>
      </c>
      <c r="AB16" s="76">
        <v>9</v>
      </c>
      <c r="AC16" s="76">
        <v>10</v>
      </c>
      <c r="AD16" s="76">
        <v>11</v>
      </c>
      <c r="AE16" s="76">
        <v>12</v>
      </c>
      <c r="AF16" s="76">
        <v>13</v>
      </c>
      <c r="AG16" s="77">
        <v>14</v>
      </c>
      <c r="AH16" s="75">
        <v>15</v>
      </c>
      <c r="AI16" s="76">
        <v>16</v>
      </c>
      <c r="AJ16" s="76">
        <v>17</v>
      </c>
      <c r="AK16" s="76">
        <v>18</v>
      </c>
      <c r="AL16" s="76">
        <v>19</v>
      </c>
      <c r="AM16" s="76">
        <v>20</v>
      </c>
      <c r="AN16" s="77">
        <v>21</v>
      </c>
      <c r="AO16" s="78">
        <v>22</v>
      </c>
      <c r="AP16" s="76">
        <v>23</v>
      </c>
      <c r="AQ16" s="76">
        <v>24</v>
      </c>
      <c r="AR16" s="76">
        <v>25</v>
      </c>
      <c r="AS16" s="76">
        <v>26</v>
      </c>
      <c r="AT16" s="76">
        <v>27</v>
      </c>
      <c r="AU16" s="77">
        <v>28</v>
      </c>
      <c r="AV16" s="79" t="str">
        <f>IF($BB$3="実績",IF(DAY(DATE($AC$2,$AG$2,29))=29,29,""),"")</f>
        <v/>
      </c>
      <c r="AW16" s="80" t="str">
        <f>IF($BB$3="実績",IF(DAY(DATE($AC$2,$AG$2,30))=30,30,""),"")</f>
        <v/>
      </c>
      <c r="AX16" s="81" t="str">
        <f>IF($BB$3="実績",IF(DAY(DATE($AC$2,$AG$2,31))=31,31,""),"")</f>
        <v/>
      </c>
      <c r="AY16" s="314"/>
      <c r="AZ16" s="315"/>
      <c r="BA16" s="289"/>
      <c r="BB16" s="291"/>
      <c r="BC16" s="289"/>
      <c r="BD16" s="290"/>
      <c r="BE16" s="290"/>
      <c r="BF16" s="290"/>
      <c r="BG16" s="291"/>
    </row>
    <row r="17" spans="2:59" ht="20.25" hidden="1" customHeight="1" x14ac:dyDescent="0.4">
      <c r="B17" s="369"/>
      <c r="C17" s="289"/>
      <c r="D17" s="290"/>
      <c r="E17" s="304"/>
      <c r="F17" s="74"/>
      <c r="G17" s="307"/>
      <c r="H17" s="310"/>
      <c r="I17" s="290"/>
      <c r="J17" s="290"/>
      <c r="K17" s="304"/>
      <c r="L17" s="310"/>
      <c r="M17" s="290"/>
      <c r="N17" s="304"/>
      <c r="O17" s="310"/>
      <c r="P17" s="290"/>
      <c r="Q17" s="290"/>
      <c r="R17" s="290"/>
      <c r="S17" s="291"/>
      <c r="T17" s="75">
        <f>WEEKDAY(DATE($AC$2,$AG$2,1))</f>
        <v>4</v>
      </c>
      <c r="U17" s="76">
        <f>WEEKDAY(DATE($AC$2,$AG$2,2))</f>
        <v>5</v>
      </c>
      <c r="V17" s="76">
        <f>WEEKDAY(DATE($AC$2,$AG$2,3))</f>
        <v>6</v>
      </c>
      <c r="W17" s="76">
        <f>WEEKDAY(DATE($AC$2,$AG$2,4))</f>
        <v>7</v>
      </c>
      <c r="X17" s="76">
        <f>WEEKDAY(DATE($AC$2,$AG$2,5))</f>
        <v>1</v>
      </c>
      <c r="Y17" s="76">
        <f>WEEKDAY(DATE($AC$2,$AG$2,6))</f>
        <v>2</v>
      </c>
      <c r="Z17" s="77">
        <f>WEEKDAY(DATE($AC$2,$AG$2,7))</f>
        <v>3</v>
      </c>
      <c r="AA17" s="78">
        <f>WEEKDAY(DATE($AC$2,$AG$2,8))</f>
        <v>4</v>
      </c>
      <c r="AB17" s="76">
        <f>WEEKDAY(DATE($AC$2,$AG$2,9))</f>
        <v>5</v>
      </c>
      <c r="AC17" s="76">
        <f>WEEKDAY(DATE($AC$2,$AG$2,10))</f>
        <v>6</v>
      </c>
      <c r="AD17" s="76">
        <f>WEEKDAY(DATE($AC$2,$AG$2,11))</f>
        <v>7</v>
      </c>
      <c r="AE17" s="76">
        <f>WEEKDAY(DATE($AC$2,$AG$2,12))</f>
        <v>1</v>
      </c>
      <c r="AF17" s="76">
        <f>WEEKDAY(DATE($AC$2,$AG$2,13))</f>
        <v>2</v>
      </c>
      <c r="AG17" s="77">
        <f>WEEKDAY(DATE($AC$2,$AG$2,14))</f>
        <v>3</v>
      </c>
      <c r="AH17" s="78">
        <f>WEEKDAY(DATE($AC$2,$AG$2,15))</f>
        <v>4</v>
      </c>
      <c r="AI17" s="76">
        <f>WEEKDAY(DATE($AC$2,$AG$2,16))</f>
        <v>5</v>
      </c>
      <c r="AJ17" s="76">
        <f>WEEKDAY(DATE($AC$2,$AG$2,17))</f>
        <v>6</v>
      </c>
      <c r="AK17" s="76">
        <f>WEEKDAY(DATE($AC$2,$AG$2,18))</f>
        <v>7</v>
      </c>
      <c r="AL17" s="76">
        <f>WEEKDAY(DATE($AC$2,$AG$2,19))</f>
        <v>1</v>
      </c>
      <c r="AM17" s="76">
        <f>WEEKDAY(DATE($AC$2,$AG$2,20))</f>
        <v>2</v>
      </c>
      <c r="AN17" s="77">
        <f>WEEKDAY(DATE($AC$2,$AG$2,21))</f>
        <v>3</v>
      </c>
      <c r="AO17" s="78">
        <f>WEEKDAY(DATE($AC$2,$AG$2,22))</f>
        <v>4</v>
      </c>
      <c r="AP17" s="76">
        <f>WEEKDAY(DATE($AC$2,$AG$2,23))</f>
        <v>5</v>
      </c>
      <c r="AQ17" s="76">
        <f>WEEKDAY(DATE($AC$2,$AG$2,24))</f>
        <v>6</v>
      </c>
      <c r="AR17" s="76">
        <f>WEEKDAY(DATE($AC$2,$AG$2,25))</f>
        <v>7</v>
      </c>
      <c r="AS17" s="76">
        <f>WEEKDAY(DATE($AC$2,$AG$2,26))</f>
        <v>1</v>
      </c>
      <c r="AT17" s="76">
        <f>WEEKDAY(DATE($AC$2,$AG$2,27))</f>
        <v>2</v>
      </c>
      <c r="AU17" s="77">
        <f>WEEKDAY(DATE($AC$2,$AG$2,28))</f>
        <v>3</v>
      </c>
      <c r="AV17" s="78">
        <f>IF(AV16=29,WEEKDAY(DATE($AC$2,$AG$2,29)),0)</f>
        <v>0</v>
      </c>
      <c r="AW17" s="76">
        <f>IF(AW16=30,WEEKDAY(DATE($AC$2,$AG$2,30)),0)</f>
        <v>0</v>
      </c>
      <c r="AX17" s="77">
        <f>IF(AX16=31,WEEKDAY(DATE($AC$2,$AG$2,31)),0)</f>
        <v>0</v>
      </c>
      <c r="AY17" s="314"/>
      <c r="AZ17" s="315"/>
      <c r="BA17" s="289"/>
      <c r="BB17" s="291"/>
      <c r="BC17" s="289"/>
      <c r="BD17" s="290"/>
      <c r="BE17" s="290"/>
      <c r="BF17" s="290"/>
      <c r="BG17" s="291"/>
    </row>
    <row r="18" spans="2:59" ht="20.25" customHeight="1" thickBot="1" x14ac:dyDescent="0.45">
      <c r="B18" s="370"/>
      <c r="C18" s="292"/>
      <c r="D18" s="293"/>
      <c r="E18" s="305"/>
      <c r="F18" s="82"/>
      <c r="G18" s="308"/>
      <c r="H18" s="311"/>
      <c r="I18" s="293"/>
      <c r="J18" s="293"/>
      <c r="K18" s="305"/>
      <c r="L18" s="311"/>
      <c r="M18" s="293"/>
      <c r="N18" s="305"/>
      <c r="O18" s="311"/>
      <c r="P18" s="293"/>
      <c r="Q18" s="293"/>
      <c r="R18" s="293"/>
      <c r="S18" s="294"/>
      <c r="T18" s="83" t="str">
        <f>IF(T17=1,"日",IF(T17=2,"月",IF(T17=3,"火",IF(T17=4,"水",IF(T17=5,"木",IF(T17=6,"金","土"))))))</f>
        <v>水</v>
      </c>
      <c r="U18" s="84" t="str">
        <f t="shared" ref="U18:AU18" si="0">IF(U17=1,"日",IF(U17=2,"月",IF(U17=3,"火",IF(U17=4,"水",IF(U17=5,"木",IF(U17=6,"金","土"))))))</f>
        <v>木</v>
      </c>
      <c r="V18" s="84" t="str">
        <f t="shared" si="0"/>
        <v>金</v>
      </c>
      <c r="W18" s="84" t="str">
        <f t="shared" si="0"/>
        <v>土</v>
      </c>
      <c r="X18" s="84" t="str">
        <f t="shared" si="0"/>
        <v>日</v>
      </c>
      <c r="Y18" s="84" t="str">
        <f t="shared" si="0"/>
        <v>月</v>
      </c>
      <c r="Z18" s="85" t="str">
        <f t="shared" si="0"/>
        <v>火</v>
      </c>
      <c r="AA18" s="86" t="str">
        <f>IF(AA17=1,"日",IF(AA17=2,"月",IF(AA17=3,"火",IF(AA17=4,"水",IF(AA17=5,"木",IF(AA17=6,"金","土"))))))</f>
        <v>水</v>
      </c>
      <c r="AB18" s="84" t="str">
        <f t="shared" si="0"/>
        <v>木</v>
      </c>
      <c r="AC18" s="84" t="str">
        <f t="shared" si="0"/>
        <v>金</v>
      </c>
      <c r="AD18" s="84" t="str">
        <f t="shared" si="0"/>
        <v>土</v>
      </c>
      <c r="AE18" s="84" t="str">
        <f t="shared" si="0"/>
        <v>日</v>
      </c>
      <c r="AF18" s="84" t="str">
        <f t="shared" si="0"/>
        <v>月</v>
      </c>
      <c r="AG18" s="85" t="str">
        <f t="shared" si="0"/>
        <v>火</v>
      </c>
      <c r="AH18" s="86" t="str">
        <f>IF(AH17=1,"日",IF(AH17=2,"月",IF(AH17=3,"火",IF(AH17=4,"水",IF(AH17=5,"木",IF(AH17=6,"金","土"))))))</f>
        <v>水</v>
      </c>
      <c r="AI18" s="84" t="str">
        <f t="shared" si="0"/>
        <v>木</v>
      </c>
      <c r="AJ18" s="84" t="str">
        <f t="shared" si="0"/>
        <v>金</v>
      </c>
      <c r="AK18" s="84" t="str">
        <f t="shared" si="0"/>
        <v>土</v>
      </c>
      <c r="AL18" s="84" t="str">
        <f t="shared" si="0"/>
        <v>日</v>
      </c>
      <c r="AM18" s="84" t="str">
        <f t="shared" si="0"/>
        <v>月</v>
      </c>
      <c r="AN18" s="85" t="str">
        <f t="shared" si="0"/>
        <v>火</v>
      </c>
      <c r="AO18" s="86" t="str">
        <f>IF(AO17=1,"日",IF(AO17=2,"月",IF(AO17=3,"火",IF(AO17=4,"水",IF(AO17=5,"木",IF(AO17=6,"金","土"))))))</f>
        <v>水</v>
      </c>
      <c r="AP18" s="84" t="str">
        <f t="shared" si="0"/>
        <v>木</v>
      </c>
      <c r="AQ18" s="84" t="str">
        <f t="shared" si="0"/>
        <v>金</v>
      </c>
      <c r="AR18" s="84" t="str">
        <f t="shared" si="0"/>
        <v>土</v>
      </c>
      <c r="AS18" s="84" t="str">
        <f t="shared" si="0"/>
        <v>日</v>
      </c>
      <c r="AT18" s="84" t="str">
        <f t="shared" si="0"/>
        <v>月</v>
      </c>
      <c r="AU18" s="85" t="str">
        <f t="shared" si="0"/>
        <v>火</v>
      </c>
      <c r="AV18" s="84" t="str">
        <f>IF(AV17=1,"日",IF(AV17=2,"月",IF(AV17=3,"火",IF(AV17=4,"水",IF(AV17=5,"木",IF(AV17=6,"金",IF(AV17=0,"","土")))))))</f>
        <v/>
      </c>
      <c r="AW18" s="84" t="str">
        <f>IF(AW17=1,"日",IF(AW17=2,"月",IF(AW17=3,"火",IF(AW17=4,"水",IF(AW17=5,"木",IF(AW17=6,"金",IF(AW17=0,"","土")))))))</f>
        <v/>
      </c>
      <c r="AX18" s="84" t="str">
        <f>IF(AX17=1,"日",IF(AX17=2,"月",IF(AX17=3,"火",IF(AX17=4,"水",IF(AX17=5,"木",IF(AX17=6,"金",IF(AX17=0,"","土")))))))</f>
        <v/>
      </c>
      <c r="AY18" s="316"/>
      <c r="AZ18" s="317"/>
      <c r="BA18" s="292"/>
      <c r="BB18" s="294"/>
      <c r="BC18" s="292"/>
      <c r="BD18" s="293"/>
      <c r="BE18" s="293"/>
      <c r="BF18" s="293"/>
      <c r="BG18" s="294"/>
    </row>
    <row r="19" spans="2:59" ht="20.25" customHeight="1" x14ac:dyDescent="0.4">
      <c r="B19" s="87"/>
      <c r="C19" s="359"/>
      <c r="D19" s="360"/>
      <c r="E19" s="361"/>
      <c r="F19" s="88"/>
      <c r="G19" s="362"/>
      <c r="H19" s="363"/>
      <c r="I19" s="360"/>
      <c r="J19" s="360"/>
      <c r="K19" s="361"/>
      <c r="L19" s="364"/>
      <c r="M19" s="301"/>
      <c r="N19" s="365"/>
      <c r="O19" s="89" t="s">
        <v>18</v>
      </c>
      <c r="P19" s="90"/>
      <c r="Q19" s="90"/>
      <c r="R19" s="91"/>
      <c r="S19" s="92"/>
      <c r="T19" s="95"/>
      <c r="U19" s="195"/>
      <c r="V19" s="195"/>
      <c r="W19" s="195"/>
      <c r="X19" s="195"/>
      <c r="Y19" s="195"/>
      <c r="Z19" s="94"/>
      <c r="AA19" s="95"/>
      <c r="AB19" s="195"/>
      <c r="AC19" s="195"/>
      <c r="AD19" s="195"/>
      <c r="AE19" s="195"/>
      <c r="AF19" s="195"/>
      <c r="AG19" s="94"/>
      <c r="AH19" s="95"/>
      <c r="AI19" s="195"/>
      <c r="AJ19" s="195"/>
      <c r="AK19" s="195"/>
      <c r="AL19" s="195"/>
      <c r="AM19" s="195"/>
      <c r="AN19" s="94"/>
      <c r="AO19" s="95"/>
      <c r="AP19" s="195"/>
      <c r="AQ19" s="195"/>
      <c r="AR19" s="195"/>
      <c r="AS19" s="195"/>
      <c r="AT19" s="195"/>
      <c r="AU19" s="94"/>
      <c r="AV19" s="95"/>
      <c r="AW19" s="195"/>
      <c r="AX19" s="196"/>
      <c r="AY19" s="366"/>
      <c r="AZ19" s="367"/>
      <c r="BA19" s="252"/>
      <c r="BB19" s="253"/>
      <c r="BC19" s="300"/>
      <c r="BD19" s="301"/>
      <c r="BE19" s="301"/>
      <c r="BF19" s="301"/>
      <c r="BG19" s="302"/>
    </row>
    <row r="20" spans="2:59" ht="20.25" customHeight="1" x14ac:dyDescent="0.4">
      <c r="B20" s="96">
        <v>1</v>
      </c>
      <c r="C20" s="274"/>
      <c r="D20" s="275"/>
      <c r="E20" s="276"/>
      <c r="F20" s="97"/>
      <c r="G20" s="324"/>
      <c r="H20" s="277"/>
      <c r="I20" s="275"/>
      <c r="J20" s="275"/>
      <c r="K20" s="276"/>
      <c r="L20" s="329"/>
      <c r="M20" s="258"/>
      <c r="N20" s="330"/>
      <c r="O20" s="98" t="s">
        <v>87</v>
      </c>
      <c r="P20" s="99"/>
      <c r="Q20" s="99"/>
      <c r="R20" s="100"/>
      <c r="S20" s="101"/>
      <c r="T20" s="102" t="str">
        <f>IF(T19="","",VLOOKUP(T19,'シフト記号表（勤務時間帯）'!$C$5:$W$46,21,FALSE))</f>
        <v/>
      </c>
      <c r="U20" s="103" t="str">
        <f>IF(U19="","",VLOOKUP(U19,'シフト記号表（勤務時間帯）'!$C$5:$W$46,21,FALSE))</f>
        <v/>
      </c>
      <c r="V20" s="103" t="str">
        <f>IF(V19="","",VLOOKUP(V19,'シフト記号表（勤務時間帯）'!$C$5:$W$46,21,FALSE))</f>
        <v/>
      </c>
      <c r="W20" s="103" t="str">
        <f>IF(W19="","",VLOOKUP(W19,'シフト記号表（勤務時間帯）'!$C$5:$W$46,21,FALSE))</f>
        <v/>
      </c>
      <c r="X20" s="103" t="str">
        <f>IF(X19="","",VLOOKUP(X19,'シフト記号表（勤務時間帯）'!$C$5:$W$46,21,FALSE))</f>
        <v/>
      </c>
      <c r="Y20" s="103" t="str">
        <f>IF(Y19="","",VLOOKUP(Y19,'シフト記号表（勤務時間帯）'!$C$5:$W$46,21,FALSE))</f>
        <v/>
      </c>
      <c r="Z20" s="104" t="str">
        <f>IF(Z19="","",VLOOKUP(Z19,'シフト記号表（勤務時間帯）'!$C$5:$W$46,21,FALSE))</f>
        <v/>
      </c>
      <c r="AA20" s="102" t="str">
        <f>IF(AA19="","",VLOOKUP(AA19,'シフト記号表（勤務時間帯）'!$C$5:$W$46,21,FALSE))</f>
        <v/>
      </c>
      <c r="AB20" s="103" t="str">
        <f>IF(AB19="","",VLOOKUP(AB19,'シフト記号表（勤務時間帯）'!$C$5:$W$46,21,FALSE))</f>
        <v/>
      </c>
      <c r="AC20" s="103" t="str">
        <f>IF(AC19="","",VLOOKUP(AC19,'シフト記号表（勤務時間帯）'!$C$5:$W$46,21,FALSE))</f>
        <v/>
      </c>
      <c r="AD20" s="103" t="str">
        <f>IF(AD19="","",VLOOKUP(AD19,'シフト記号表（勤務時間帯）'!$C$5:$W$46,21,FALSE))</f>
        <v/>
      </c>
      <c r="AE20" s="103" t="str">
        <f>IF(AE19="","",VLOOKUP(AE19,'シフト記号表（勤務時間帯）'!$C$5:$W$46,21,FALSE))</f>
        <v/>
      </c>
      <c r="AF20" s="103" t="str">
        <f>IF(AF19="","",VLOOKUP(AF19,'シフト記号表（勤務時間帯）'!$C$5:$W$46,21,FALSE))</f>
        <v/>
      </c>
      <c r="AG20" s="104" t="str">
        <f>IF(AG19="","",VLOOKUP(AG19,'シフト記号表（勤務時間帯）'!$C$5:$W$46,21,FALSE))</f>
        <v/>
      </c>
      <c r="AH20" s="102" t="str">
        <f>IF(AH19="","",VLOOKUP(AH19,'シフト記号表（勤務時間帯）'!$C$5:$W$46,21,FALSE))</f>
        <v/>
      </c>
      <c r="AI20" s="103" t="str">
        <f>IF(AI19="","",VLOOKUP(AI19,'シフト記号表（勤務時間帯）'!$C$5:$W$46,21,FALSE))</f>
        <v/>
      </c>
      <c r="AJ20" s="103" t="str">
        <f>IF(AJ19="","",VLOOKUP(AJ19,'シフト記号表（勤務時間帯）'!$C$5:$W$46,21,FALSE))</f>
        <v/>
      </c>
      <c r="AK20" s="103" t="str">
        <f>IF(AK19="","",VLOOKUP(AK19,'シフト記号表（勤務時間帯）'!$C$5:$W$46,21,FALSE))</f>
        <v/>
      </c>
      <c r="AL20" s="103" t="str">
        <f>IF(AL19="","",VLOOKUP(AL19,'シフト記号表（勤務時間帯）'!$C$5:$W$46,21,FALSE))</f>
        <v/>
      </c>
      <c r="AM20" s="103" t="str">
        <f>IF(AM19="","",VLOOKUP(AM19,'シフト記号表（勤務時間帯）'!$C$5:$W$46,21,FALSE))</f>
        <v/>
      </c>
      <c r="AN20" s="104" t="str">
        <f>IF(AN19="","",VLOOKUP(AN19,'シフト記号表（勤務時間帯）'!$C$5:$W$46,21,FALSE))</f>
        <v/>
      </c>
      <c r="AO20" s="102" t="str">
        <f>IF(AO19="","",VLOOKUP(AO19,'シフト記号表（勤務時間帯）'!$C$5:$W$46,21,FALSE))</f>
        <v/>
      </c>
      <c r="AP20" s="103" t="str">
        <f>IF(AP19="","",VLOOKUP(AP19,'シフト記号表（勤務時間帯）'!$C$5:$W$46,21,FALSE))</f>
        <v/>
      </c>
      <c r="AQ20" s="103" t="str">
        <f>IF(AQ19="","",VLOOKUP(AQ19,'シフト記号表（勤務時間帯）'!$C$5:$W$46,21,FALSE))</f>
        <v/>
      </c>
      <c r="AR20" s="103" t="str">
        <f>IF(AR19="","",VLOOKUP(AR19,'シフト記号表（勤務時間帯）'!$C$5:$W$46,21,FALSE))</f>
        <v/>
      </c>
      <c r="AS20" s="103" t="str">
        <f>IF(AS19="","",VLOOKUP(AS19,'シフト記号表（勤務時間帯）'!$C$5:$W$46,21,FALSE))</f>
        <v/>
      </c>
      <c r="AT20" s="103" t="str">
        <f>IF(AT19="","",VLOOKUP(AT19,'シフト記号表（勤務時間帯）'!$C$5:$W$46,21,FALSE))</f>
        <v/>
      </c>
      <c r="AU20" s="104" t="str">
        <f>IF(AU19="","",VLOOKUP(AU19,'シフト記号表（勤務時間帯）'!$C$5:$W$46,21,FALSE))</f>
        <v/>
      </c>
      <c r="AV20" s="102" t="str">
        <f>IF(AV19="","",VLOOKUP(AV19,'シフト記号表（勤務時間帯）'!$C$5:$W$46,21,FALSE))</f>
        <v/>
      </c>
      <c r="AW20" s="103" t="str">
        <f>IF(AW19="","",VLOOKUP(AW19,'シフト記号表（勤務時間帯）'!$C$5:$W$46,21,FALSE))</f>
        <v/>
      </c>
      <c r="AX20" s="105" t="str">
        <f>IF(AX19="","",VLOOKUP(AX19,'シフト記号表（勤務時間帯）'!$C$5:$W$46,21,FALSE))</f>
        <v/>
      </c>
      <c r="AY20" s="278">
        <f>IF($BB$3="計画",SUM(T20:AU20),IF($BB$3="実績",SUM(T20:AX20),""))</f>
        <v>0</v>
      </c>
      <c r="AZ20" s="279"/>
      <c r="BA20" s="280">
        <f>IF($BB$3="計画",AY20/4,IF($BB$3="実績",(AY20/($BB$7/7)),""))</f>
        <v>0</v>
      </c>
      <c r="BB20" s="281"/>
      <c r="BC20" s="257"/>
      <c r="BD20" s="258"/>
      <c r="BE20" s="258"/>
      <c r="BF20" s="258"/>
      <c r="BG20" s="259"/>
    </row>
    <row r="21" spans="2:59" ht="20.25" customHeight="1" x14ac:dyDescent="0.4">
      <c r="B21" s="106"/>
      <c r="C21" s="282"/>
      <c r="D21" s="283"/>
      <c r="E21" s="284"/>
      <c r="F21" s="107">
        <f>C20</f>
        <v>0</v>
      </c>
      <c r="G21" s="325"/>
      <c r="H21" s="285"/>
      <c r="I21" s="283"/>
      <c r="J21" s="283"/>
      <c r="K21" s="284"/>
      <c r="L21" s="331"/>
      <c r="M21" s="261"/>
      <c r="N21" s="332"/>
      <c r="O21" s="108" t="s">
        <v>88</v>
      </c>
      <c r="P21" s="109"/>
      <c r="Q21" s="109"/>
      <c r="R21" s="110"/>
      <c r="S21" s="111"/>
      <c r="T21" s="112" t="str">
        <f>IF(T19="","",VLOOKUP(T19,'シフト記号表（勤務時間帯）'!$C$5:$Y$46,23,FALSE))</f>
        <v/>
      </c>
      <c r="U21" s="113" t="str">
        <f>IF(U19="","",VLOOKUP(U19,'シフト記号表（勤務時間帯）'!$C$5:$Y$46,23,FALSE))</f>
        <v/>
      </c>
      <c r="V21" s="113" t="str">
        <f>IF(V19="","",VLOOKUP(V19,'シフト記号表（勤務時間帯）'!$C$5:$Y$46,23,FALSE))</f>
        <v/>
      </c>
      <c r="W21" s="113" t="str">
        <f>IF(W19="","",VLOOKUP(W19,'シフト記号表（勤務時間帯）'!$C$5:$Y$46,23,FALSE))</f>
        <v/>
      </c>
      <c r="X21" s="113" t="str">
        <f>IF(X19="","",VLOOKUP(X19,'シフト記号表（勤務時間帯）'!$C$5:$Y$46,23,FALSE))</f>
        <v/>
      </c>
      <c r="Y21" s="113" t="str">
        <f>IF(Y19="","",VLOOKUP(Y19,'シフト記号表（勤務時間帯）'!$C$5:$Y$46,23,FALSE))</f>
        <v/>
      </c>
      <c r="Z21" s="114" t="str">
        <f>IF(Z19="","",VLOOKUP(Z19,'シフト記号表（勤務時間帯）'!$C$5:$Y$46,23,FALSE))</f>
        <v/>
      </c>
      <c r="AA21" s="112" t="str">
        <f>IF(AA19="","",VLOOKUP(AA19,'シフト記号表（勤務時間帯）'!$C$5:$Y$46,23,FALSE))</f>
        <v/>
      </c>
      <c r="AB21" s="113" t="str">
        <f>IF(AB19="","",VLOOKUP(AB19,'シフト記号表（勤務時間帯）'!$C$5:$Y$46,23,FALSE))</f>
        <v/>
      </c>
      <c r="AC21" s="113" t="str">
        <f>IF(AC19="","",VLOOKUP(AC19,'シフト記号表（勤務時間帯）'!$C$5:$Y$46,23,FALSE))</f>
        <v/>
      </c>
      <c r="AD21" s="113" t="str">
        <f>IF(AD19="","",VLOOKUP(AD19,'シフト記号表（勤務時間帯）'!$C$5:$Y$46,23,FALSE))</f>
        <v/>
      </c>
      <c r="AE21" s="113" t="str">
        <f>IF(AE19="","",VLOOKUP(AE19,'シフト記号表（勤務時間帯）'!$C$5:$Y$46,23,FALSE))</f>
        <v/>
      </c>
      <c r="AF21" s="113" t="str">
        <f>IF(AF19="","",VLOOKUP(AF19,'シフト記号表（勤務時間帯）'!$C$5:$Y$46,23,FALSE))</f>
        <v/>
      </c>
      <c r="AG21" s="114" t="str">
        <f>IF(AG19="","",VLOOKUP(AG19,'シフト記号表（勤務時間帯）'!$C$5:$Y$46,23,FALSE))</f>
        <v/>
      </c>
      <c r="AH21" s="112" t="str">
        <f>IF(AH19="","",VLOOKUP(AH19,'シフト記号表（勤務時間帯）'!$C$5:$Y$46,23,FALSE))</f>
        <v/>
      </c>
      <c r="AI21" s="113" t="str">
        <f>IF(AI19="","",VLOOKUP(AI19,'シフト記号表（勤務時間帯）'!$C$5:$Y$46,23,FALSE))</f>
        <v/>
      </c>
      <c r="AJ21" s="113" t="str">
        <f>IF(AJ19="","",VLOOKUP(AJ19,'シフト記号表（勤務時間帯）'!$C$5:$Y$46,23,FALSE))</f>
        <v/>
      </c>
      <c r="AK21" s="113" t="str">
        <f>IF(AK19="","",VLOOKUP(AK19,'シフト記号表（勤務時間帯）'!$C$5:$Y$46,23,FALSE))</f>
        <v/>
      </c>
      <c r="AL21" s="113" t="str">
        <f>IF(AL19="","",VLOOKUP(AL19,'シフト記号表（勤務時間帯）'!$C$5:$Y$46,23,FALSE))</f>
        <v/>
      </c>
      <c r="AM21" s="113" t="str">
        <f>IF(AM19="","",VLOOKUP(AM19,'シフト記号表（勤務時間帯）'!$C$5:$Y$46,23,FALSE))</f>
        <v/>
      </c>
      <c r="AN21" s="114" t="str">
        <f>IF(AN19="","",VLOOKUP(AN19,'シフト記号表（勤務時間帯）'!$C$5:$Y$46,23,FALSE))</f>
        <v/>
      </c>
      <c r="AO21" s="112" t="str">
        <f>IF(AO19="","",VLOOKUP(AO19,'シフト記号表（勤務時間帯）'!$C$5:$Y$46,23,FALSE))</f>
        <v/>
      </c>
      <c r="AP21" s="113" t="str">
        <f>IF(AP19="","",VLOOKUP(AP19,'シフト記号表（勤務時間帯）'!$C$5:$Y$46,23,FALSE))</f>
        <v/>
      </c>
      <c r="AQ21" s="113" t="str">
        <f>IF(AQ19="","",VLOOKUP(AQ19,'シフト記号表（勤務時間帯）'!$C$5:$Y$46,23,FALSE))</f>
        <v/>
      </c>
      <c r="AR21" s="113" t="str">
        <f>IF(AR19="","",VLOOKUP(AR19,'シフト記号表（勤務時間帯）'!$C$5:$Y$46,23,FALSE))</f>
        <v/>
      </c>
      <c r="AS21" s="113" t="str">
        <f>IF(AS19="","",VLOOKUP(AS19,'シフト記号表（勤務時間帯）'!$C$5:$Y$46,23,FALSE))</f>
        <v/>
      </c>
      <c r="AT21" s="113" t="str">
        <f>IF(AT19="","",VLOOKUP(AT19,'シフト記号表（勤務時間帯）'!$C$5:$Y$46,23,FALSE))</f>
        <v/>
      </c>
      <c r="AU21" s="114" t="str">
        <f>IF(AU19="","",VLOOKUP(AU19,'シフト記号表（勤務時間帯）'!$C$5:$Y$46,23,FALSE))</f>
        <v/>
      </c>
      <c r="AV21" s="112" t="str">
        <f>IF(AV19="","",VLOOKUP(AV19,'シフト記号表（勤務時間帯）'!$C$5:$Y$46,23,FALSE))</f>
        <v/>
      </c>
      <c r="AW21" s="113" t="str">
        <f>IF(AW19="","",VLOOKUP(AW19,'シフト記号表（勤務時間帯）'!$C$5:$Y$46,23,FALSE))</f>
        <v/>
      </c>
      <c r="AX21" s="115" t="str">
        <f>IF(AX19="","",VLOOKUP(AX19,'シフト記号表（勤務時間帯）'!$C$5:$Y$46,23,FALSE))</f>
        <v/>
      </c>
      <c r="AY21" s="298">
        <f>IF($BB$3="計画",SUM(T21:AU21),IF($BB$3="実績",SUM(T21:AX21),""))</f>
        <v>0</v>
      </c>
      <c r="AZ21" s="299"/>
      <c r="BA21" s="318">
        <f>IF($BB$3="計画",AY21/4,IF($BB$3="実績",(AY21/($BB$7/7)),""))</f>
        <v>0</v>
      </c>
      <c r="BB21" s="319"/>
      <c r="BC21" s="260"/>
      <c r="BD21" s="261"/>
      <c r="BE21" s="261"/>
      <c r="BF21" s="261"/>
      <c r="BG21" s="262"/>
    </row>
    <row r="22" spans="2:59" ht="20.25" customHeight="1" x14ac:dyDescent="0.4">
      <c r="B22" s="116"/>
      <c r="C22" s="320"/>
      <c r="D22" s="321"/>
      <c r="E22" s="322"/>
      <c r="F22" s="117"/>
      <c r="G22" s="323"/>
      <c r="H22" s="326"/>
      <c r="I22" s="321"/>
      <c r="J22" s="321"/>
      <c r="K22" s="322"/>
      <c r="L22" s="327"/>
      <c r="M22" s="255"/>
      <c r="N22" s="328"/>
      <c r="O22" s="118" t="s">
        <v>18</v>
      </c>
      <c r="P22" s="119"/>
      <c r="Q22" s="119"/>
      <c r="R22" s="120"/>
      <c r="S22" s="121"/>
      <c r="T22" s="122"/>
      <c r="U22" s="123"/>
      <c r="V22" s="123"/>
      <c r="W22" s="123"/>
      <c r="X22" s="123"/>
      <c r="Y22" s="123"/>
      <c r="Z22" s="124"/>
      <c r="AA22" s="122"/>
      <c r="AB22" s="123"/>
      <c r="AC22" s="123"/>
      <c r="AD22" s="123"/>
      <c r="AE22" s="123"/>
      <c r="AF22" s="123"/>
      <c r="AG22" s="124"/>
      <c r="AH22" s="122"/>
      <c r="AI22" s="123"/>
      <c r="AJ22" s="123"/>
      <c r="AK22" s="123"/>
      <c r="AL22" s="123"/>
      <c r="AM22" s="123"/>
      <c r="AN22" s="124"/>
      <c r="AO22" s="122"/>
      <c r="AP22" s="123"/>
      <c r="AQ22" s="123"/>
      <c r="AR22" s="123"/>
      <c r="AS22" s="123"/>
      <c r="AT22" s="123"/>
      <c r="AU22" s="124"/>
      <c r="AV22" s="122"/>
      <c r="AW22" s="123"/>
      <c r="AX22" s="197"/>
      <c r="AY22" s="333"/>
      <c r="AZ22" s="334"/>
      <c r="BA22" s="335"/>
      <c r="BB22" s="336"/>
      <c r="BC22" s="254"/>
      <c r="BD22" s="255"/>
      <c r="BE22" s="255"/>
      <c r="BF22" s="255"/>
      <c r="BG22" s="256"/>
    </row>
    <row r="23" spans="2:59" ht="20.25" customHeight="1" x14ac:dyDescent="0.4">
      <c r="B23" s="96">
        <f>B20+1</f>
        <v>2</v>
      </c>
      <c r="C23" s="274"/>
      <c r="D23" s="275"/>
      <c r="E23" s="276"/>
      <c r="F23" s="97"/>
      <c r="G23" s="324"/>
      <c r="H23" s="277"/>
      <c r="I23" s="275"/>
      <c r="J23" s="275"/>
      <c r="K23" s="276"/>
      <c r="L23" s="329"/>
      <c r="M23" s="258"/>
      <c r="N23" s="330"/>
      <c r="O23" s="98" t="s">
        <v>87</v>
      </c>
      <c r="P23" s="99"/>
      <c r="Q23" s="99"/>
      <c r="R23" s="100"/>
      <c r="S23" s="101"/>
      <c r="T23" s="102" t="str">
        <f>IF(T22="","",VLOOKUP(T22,'シフト記号表（勤務時間帯）'!$C$5:$W$46,21,FALSE))</f>
        <v/>
      </c>
      <c r="U23" s="103" t="str">
        <f>IF(U22="","",VLOOKUP(U22,'シフト記号表（勤務時間帯）'!$C$5:$W$46,21,FALSE))</f>
        <v/>
      </c>
      <c r="V23" s="103" t="str">
        <f>IF(V22="","",VLOOKUP(V22,'シフト記号表（勤務時間帯）'!$C$5:$W$46,21,FALSE))</f>
        <v/>
      </c>
      <c r="W23" s="103" t="str">
        <f>IF(W22="","",VLOOKUP(W22,'シフト記号表（勤務時間帯）'!$C$5:$W$46,21,FALSE))</f>
        <v/>
      </c>
      <c r="X23" s="103" t="str">
        <f>IF(X22="","",VLOOKUP(X22,'シフト記号表（勤務時間帯）'!$C$5:$W$46,21,FALSE))</f>
        <v/>
      </c>
      <c r="Y23" s="103" t="str">
        <f>IF(Y22="","",VLOOKUP(Y22,'シフト記号表（勤務時間帯）'!$C$5:$W$46,21,FALSE))</f>
        <v/>
      </c>
      <c r="Z23" s="104" t="str">
        <f>IF(Z22="","",VLOOKUP(Z22,'シフト記号表（勤務時間帯）'!$C$5:$W$46,21,FALSE))</f>
        <v/>
      </c>
      <c r="AA23" s="102" t="str">
        <f>IF(AA22="","",VLOOKUP(AA22,'シフト記号表（勤務時間帯）'!$C$5:$W$46,21,FALSE))</f>
        <v/>
      </c>
      <c r="AB23" s="103" t="str">
        <f>IF(AB22="","",VLOOKUP(AB22,'シフト記号表（勤務時間帯）'!$C$5:$W$46,21,FALSE))</f>
        <v/>
      </c>
      <c r="AC23" s="103" t="str">
        <f>IF(AC22="","",VLOOKUP(AC22,'シフト記号表（勤務時間帯）'!$C$5:$W$46,21,FALSE))</f>
        <v/>
      </c>
      <c r="AD23" s="103" t="str">
        <f>IF(AD22="","",VLOOKUP(AD22,'シフト記号表（勤務時間帯）'!$C$5:$W$46,21,FALSE))</f>
        <v/>
      </c>
      <c r="AE23" s="103" t="str">
        <f>IF(AE22="","",VLOOKUP(AE22,'シフト記号表（勤務時間帯）'!$C$5:$W$46,21,FALSE))</f>
        <v/>
      </c>
      <c r="AF23" s="103" t="str">
        <f>IF(AF22="","",VLOOKUP(AF22,'シフト記号表（勤務時間帯）'!$C$5:$W$46,21,FALSE))</f>
        <v/>
      </c>
      <c r="AG23" s="104" t="str">
        <f>IF(AG22="","",VLOOKUP(AG22,'シフト記号表（勤務時間帯）'!$C$5:$W$46,21,FALSE))</f>
        <v/>
      </c>
      <c r="AH23" s="102" t="str">
        <f>IF(AH22="","",VLOOKUP(AH22,'シフト記号表（勤務時間帯）'!$C$5:$W$46,21,FALSE))</f>
        <v/>
      </c>
      <c r="AI23" s="103" t="str">
        <f>IF(AI22="","",VLOOKUP(AI22,'シフト記号表（勤務時間帯）'!$C$5:$W$46,21,FALSE))</f>
        <v/>
      </c>
      <c r="AJ23" s="103" t="str">
        <f>IF(AJ22="","",VLOOKUP(AJ22,'シフト記号表（勤務時間帯）'!$C$5:$W$46,21,FALSE))</f>
        <v/>
      </c>
      <c r="AK23" s="103" t="str">
        <f>IF(AK22="","",VLOOKUP(AK22,'シフト記号表（勤務時間帯）'!$C$5:$W$46,21,FALSE))</f>
        <v/>
      </c>
      <c r="AL23" s="103" t="str">
        <f>IF(AL22="","",VLOOKUP(AL22,'シフト記号表（勤務時間帯）'!$C$5:$W$46,21,FALSE))</f>
        <v/>
      </c>
      <c r="AM23" s="103" t="str">
        <f>IF(AM22="","",VLOOKUP(AM22,'シフト記号表（勤務時間帯）'!$C$5:$W$46,21,FALSE))</f>
        <v/>
      </c>
      <c r="AN23" s="104" t="str">
        <f>IF(AN22="","",VLOOKUP(AN22,'シフト記号表（勤務時間帯）'!$C$5:$W$46,21,FALSE))</f>
        <v/>
      </c>
      <c r="AO23" s="102" t="str">
        <f>IF(AO22="","",VLOOKUP(AO22,'シフト記号表（勤務時間帯）'!$C$5:$W$46,21,FALSE))</f>
        <v/>
      </c>
      <c r="AP23" s="103" t="str">
        <f>IF(AP22="","",VLOOKUP(AP22,'シフト記号表（勤務時間帯）'!$C$5:$W$46,21,FALSE))</f>
        <v/>
      </c>
      <c r="AQ23" s="103" t="str">
        <f>IF(AQ22="","",VLOOKUP(AQ22,'シフト記号表（勤務時間帯）'!$C$5:$W$46,21,FALSE))</f>
        <v/>
      </c>
      <c r="AR23" s="103" t="str">
        <f>IF(AR22="","",VLOOKUP(AR22,'シフト記号表（勤務時間帯）'!$C$5:$W$46,21,FALSE))</f>
        <v/>
      </c>
      <c r="AS23" s="103" t="str">
        <f>IF(AS22="","",VLOOKUP(AS22,'シフト記号表（勤務時間帯）'!$C$5:$W$46,21,FALSE))</f>
        <v/>
      </c>
      <c r="AT23" s="103" t="str">
        <f>IF(AT22="","",VLOOKUP(AT22,'シフト記号表（勤務時間帯）'!$C$5:$W$46,21,FALSE))</f>
        <v/>
      </c>
      <c r="AU23" s="104" t="str">
        <f>IF(AU22="","",VLOOKUP(AU22,'シフト記号表（勤務時間帯）'!$C$5:$W$46,21,FALSE))</f>
        <v/>
      </c>
      <c r="AV23" s="102" t="str">
        <f>IF(AV22="","",VLOOKUP(AV22,'シフト記号表（勤務時間帯）'!$C$5:$W$46,21,FALSE))</f>
        <v/>
      </c>
      <c r="AW23" s="103" t="str">
        <f>IF(AW22="","",VLOOKUP(AW22,'シフト記号表（勤務時間帯）'!$C$5:$W$46,21,FALSE))</f>
        <v/>
      </c>
      <c r="AX23" s="105" t="str">
        <f>IF(AX22="","",VLOOKUP(AX22,'シフト記号表（勤務時間帯）'!$C$5:$W$46,21,FALSE))</f>
        <v/>
      </c>
      <c r="AY23" s="278">
        <f>IF($BB$3="計画",SUM(T23:AU23),IF($BB$3="実績",SUM(T23:AX23),""))</f>
        <v>0</v>
      </c>
      <c r="AZ23" s="279"/>
      <c r="BA23" s="280">
        <f>IF($BB$3="計画",AY23/4,IF($BB$3="実績",(AY23/($BB$7/7)),""))</f>
        <v>0</v>
      </c>
      <c r="BB23" s="281"/>
      <c r="BC23" s="257"/>
      <c r="BD23" s="258"/>
      <c r="BE23" s="258"/>
      <c r="BF23" s="258"/>
      <c r="BG23" s="259"/>
    </row>
    <row r="24" spans="2:59" ht="20.25" customHeight="1" x14ac:dyDescent="0.4">
      <c r="B24" s="106"/>
      <c r="C24" s="282"/>
      <c r="D24" s="283"/>
      <c r="E24" s="284"/>
      <c r="F24" s="107">
        <f>C23</f>
        <v>0</v>
      </c>
      <c r="G24" s="325"/>
      <c r="H24" s="285"/>
      <c r="I24" s="283"/>
      <c r="J24" s="283"/>
      <c r="K24" s="284"/>
      <c r="L24" s="331"/>
      <c r="M24" s="261"/>
      <c r="N24" s="332"/>
      <c r="O24" s="108" t="s">
        <v>88</v>
      </c>
      <c r="P24" s="109"/>
      <c r="Q24" s="109"/>
      <c r="R24" s="110"/>
      <c r="S24" s="111"/>
      <c r="T24" s="112" t="str">
        <f>IF(T22="","",VLOOKUP(T22,'シフト記号表（勤務時間帯）'!$C$5:$Y$46,23,FALSE))</f>
        <v/>
      </c>
      <c r="U24" s="113" t="str">
        <f>IF(U22="","",VLOOKUP(U22,'シフト記号表（勤務時間帯）'!$C$5:$Y$46,23,FALSE))</f>
        <v/>
      </c>
      <c r="V24" s="113" t="str">
        <f>IF(V22="","",VLOOKUP(V22,'シフト記号表（勤務時間帯）'!$C$5:$Y$46,23,FALSE))</f>
        <v/>
      </c>
      <c r="W24" s="113" t="str">
        <f>IF(W22="","",VLOOKUP(W22,'シフト記号表（勤務時間帯）'!$C$5:$Y$46,23,FALSE))</f>
        <v/>
      </c>
      <c r="X24" s="113" t="str">
        <f>IF(X22="","",VLOOKUP(X22,'シフト記号表（勤務時間帯）'!$C$5:$Y$46,23,FALSE))</f>
        <v/>
      </c>
      <c r="Y24" s="113" t="str">
        <f>IF(Y22="","",VLOOKUP(Y22,'シフト記号表（勤務時間帯）'!$C$5:$Y$46,23,FALSE))</f>
        <v/>
      </c>
      <c r="Z24" s="114" t="str">
        <f>IF(Z22="","",VLOOKUP(Z22,'シフト記号表（勤務時間帯）'!$C$5:$Y$46,23,FALSE))</f>
        <v/>
      </c>
      <c r="AA24" s="112" t="str">
        <f>IF(AA22="","",VLOOKUP(AA22,'シフト記号表（勤務時間帯）'!$C$5:$Y$46,23,FALSE))</f>
        <v/>
      </c>
      <c r="AB24" s="113" t="str">
        <f>IF(AB22="","",VLOOKUP(AB22,'シフト記号表（勤務時間帯）'!$C$5:$Y$46,23,FALSE))</f>
        <v/>
      </c>
      <c r="AC24" s="113" t="str">
        <f>IF(AC22="","",VLOOKUP(AC22,'シフト記号表（勤務時間帯）'!$C$5:$Y$46,23,FALSE))</f>
        <v/>
      </c>
      <c r="AD24" s="113" t="str">
        <f>IF(AD22="","",VLOOKUP(AD22,'シフト記号表（勤務時間帯）'!$C$5:$Y$46,23,FALSE))</f>
        <v/>
      </c>
      <c r="AE24" s="113" t="str">
        <f>IF(AE22="","",VLOOKUP(AE22,'シフト記号表（勤務時間帯）'!$C$5:$Y$46,23,FALSE))</f>
        <v/>
      </c>
      <c r="AF24" s="113" t="str">
        <f>IF(AF22="","",VLOOKUP(AF22,'シフト記号表（勤務時間帯）'!$C$5:$Y$46,23,FALSE))</f>
        <v/>
      </c>
      <c r="AG24" s="114" t="str">
        <f>IF(AG22="","",VLOOKUP(AG22,'シフト記号表（勤務時間帯）'!$C$5:$Y$46,23,FALSE))</f>
        <v/>
      </c>
      <c r="AH24" s="112" t="str">
        <f>IF(AH22="","",VLOOKUP(AH22,'シフト記号表（勤務時間帯）'!$C$5:$Y$46,23,FALSE))</f>
        <v/>
      </c>
      <c r="AI24" s="113" t="str">
        <f>IF(AI22="","",VLOOKUP(AI22,'シフト記号表（勤務時間帯）'!$C$5:$Y$46,23,FALSE))</f>
        <v/>
      </c>
      <c r="AJ24" s="113" t="str">
        <f>IF(AJ22="","",VLOOKUP(AJ22,'シフト記号表（勤務時間帯）'!$C$5:$Y$46,23,FALSE))</f>
        <v/>
      </c>
      <c r="AK24" s="113" t="str">
        <f>IF(AK22="","",VLOOKUP(AK22,'シフト記号表（勤務時間帯）'!$C$5:$Y$46,23,FALSE))</f>
        <v/>
      </c>
      <c r="AL24" s="113" t="str">
        <f>IF(AL22="","",VLOOKUP(AL22,'シフト記号表（勤務時間帯）'!$C$5:$Y$46,23,FALSE))</f>
        <v/>
      </c>
      <c r="AM24" s="113" t="str">
        <f>IF(AM22="","",VLOOKUP(AM22,'シフト記号表（勤務時間帯）'!$C$5:$Y$46,23,FALSE))</f>
        <v/>
      </c>
      <c r="AN24" s="114" t="str">
        <f>IF(AN22="","",VLOOKUP(AN22,'シフト記号表（勤務時間帯）'!$C$5:$Y$46,23,FALSE))</f>
        <v/>
      </c>
      <c r="AO24" s="112" t="str">
        <f>IF(AO22="","",VLOOKUP(AO22,'シフト記号表（勤務時間帯）'!$C$5:$Y$46,23,FALSE))</f>
        <v/>
      </c>
      <c r="AP24" s="113" t="str">
        <f>IF(AP22="","",VLOOKUP(AP22,'シフト記号表（勤務時間帯）'!$C$5:$Y$46,23,FALSE))</f>
        <v/>
      </c>
      <c r="AQ24" s="113" t="str">
        <f>IF(AQ22="","",VLOOKUP(AQ22,'シフト記号表（勤務時間帯）'!$C$5:$Y$46,23,FALSE))</f>
        <v/>
      </c>
      <c r="AR24" s="113" t="str">
        <f>IF(AR22="","",VLOOKUP(AR22,'シフト記号表（勤務時間帯）'!$C$5:$Y$46,23,FALSE))</f>
        <v/>
      </c>
      <c r="AS24" s="113" t="str">
        <f>IF(AS22="","",VLOOKUP(AS22,'シフト記号表（勤務時間帯）'!$C$5:$Y$46,23,FALSE))</f>
        <v/>
      </c>
      <c r="AT24" s="113" t="str">
        <f>IF(AT22="","",VLOOKUP(AT22,'シフト記号表（勤務時間帯）'!$C$5:$Y$46,23,FALSE))</f>
        <v/>
      </c>
      <c r="AU24" s="114" t="str">
        <f>IF(AU22="","",VLOOKUP(AU22,'シフト記号表（勤務時間帯）'!$C$5:$Y$46,23,FALSE))</f>
        <v/>
      </c>
      <c r="AV24" s="112" t="str">
        <f>IF(AV22="","",VLOOKUP(AV22,'シフト記号表（勤務時間帯）'!$C$5:$Y$46,23,FALSE))</f>
        <v/>
      </c>
      <c r="AW24" s="113" t="str">
        <f>IF(AW22="","",VLOOKUP(AW22,'シフト記号表（勤務時間帯）'!$C$5:$Y$46,23,FALSE))</f>
        <v/>
      </c>
      <c r="AX24" s="115" t="str">
        <f>IF(AX22="","",VLOOKUP(AX22,'シフト記号表（勤務時間帯）'!$C$5:$Y$46,23,FALSE))</f>
        <v/>
      </c>
      <c r="AY24" s="298">
        <f>IF($BB$3="計画",SUM(T24:AU24),IF($BB$3="実績",SUM(T24:AX24),""))</f>
        <v>0</v>
      </c>
      <c r="AZ24" s="299"/>
      <c r="BA24" s="318">
        <f>IF($BB$3="計画",AY24/4,IF($BB$3="実績",(AY24/($BB$7/7)),""))</f>
        <v>0</v>
      </c>
      <c r="BB24" s="319"/>
      <c r="BC24" s="260"/>
      <c r="BD24" s="261"/>
      <c r="BE24" s="261"/>
      <c r="BF24" s="261"/>
      <c r="BG24" s="262"/>
    </row>
    <row r="25" spans="2:59" ht="20.25" customHeight="1" x14ac:dyDescent="0.4">
      <c r="B25" s="116"/>
      <c r="C25" s="274"/>
      <c r="D25" s="275"/>
      <c r="E25" s="276"/>
      <c r="F25" s="97"/>
      <c r="G25" s="337"/>
      <c r="H25" s="277"/>
      <c r="I25" s="275"/>
      <c r="J25" s="275"/>
      <c r="K25" s="276"/>
      <c r="L25" s="327"/>
      <c r="M25" s="255"/>
      <c r="N25" s="328"/>
      <c r="O25" s="118" t="s">
        <v>18</v>
      </c>
      <c r="P25" s="119"/>
      <c r="Q25" s="119"/>
      <c r="R25" s="120"/>
      <c r="S25" s="121"/>
      <c r="T25" s="122"/>
      <c r="U25" s="123"/>
      <c r="V25" s="123"/>
      <c r="W25" s="123"/>
      <c r="X25" s="123"/>
      <c r="Y25" s="123"/>
      <c r="Z25" s="124"/>
      <c r="AA25" s="122"/>
      <c r="AB25" s="123"/>
      <c r="AC25" s="123"/>
      <c r="AD25" s="123"/>
      <c r="AE25" s="123"/>
      <c r="AF25" s="123"/>
      <c r="AG25" s="124"/>
      <c r="AH25" s="122"/>
      <c r="AI25" s="123"/>
      <c r="AJ25" s="123"/>
      <c r="AK25" s="123"/>
      <c r="AL25" s="123"/>
      <c r="AM25" s="123"/>
      <c r="AN25" s="124"/>
      <c r="AO25" s="122"/>
      <c r="AP25" s="123"/>
      <c r="AQ25" s="123"/>
      <c r="AR25" s="123"/>
      <c r="AS25" s="123"/>
      <c r="AT25" s="123"/>
      <c r="AU25" s="124"/>
      <c r="AV25" s="122"/>
      <c r="AW25" s="123"/>
      <c r="AX25" s="197"/>
      <c r="AY25" s="333"/>
      <c r="AZ25" s="334"/>
      <c r="BA25" s="335"/>
      <c r="BB25" s="336"/>
      <c r="BC25" s="254"/>
      <c r="BD25" s="255"/>
      <c r="BE25" s="255"/>
      <c r="BF25" s="255"/>
      <c r="BG25" s="256"/>
    </row>
    <row r="26" spans="2:59" ht="20.25" customHeight="1" x14ac:dyDescent="0.4">
      <c r="B26" s="96">
        <f>B23+1</f>
        <v>3</v>
      </c>
      <c r="C26" s="274"/>
      <c r="D26" s="275"/>
      <c r="E26" s="276"/>
      <c r="F26" s="97"/>
      <c r="G26" s="324"/>
      <c r="H26" s="277"/>
      <c r="I26" s="275"/>
      <c r="J26" s="275"/>
      <c r="K26" s="276"/>
      <c r="L26" s="329"/>
      <c r="M26" s="258"/>
      <c r="N26" s="330"/>
      <c r="O26" s="98" t="s">
        <v>87</v>
      </c>
      <c r="P26" s="99"/>
      <c r="Q26" s="99"/>
      <c r="R26" s="100"/>
      <c r="S26" s="101"/>
      <c r="T26" s="102" t="str">
        <f>IF(T25="","",VLOOKUP(T25,'シフト記号表（勤務時間帯）'!$C$5:$W$46,21,FALSE))</f>
        <v/>
      </c>
      <c r="U26" s="103" t="str">
        <f>IF(U25="","",VLOOKUP(U25,'シフト記号表（勤務時間帯）'!$C$5:$W$46,21,FALSE))</f>
        <v/>
      </c>
      <c r="V26" s="103" t="str">
        <f>IF(V25="","",VLOOKUP(V25,'シフト記号表（勤務時間帯）'!$C$5:$W$46,21,FALSE))</f>
        <v/>
      </c>
      <c r="W26" s="103" t="str">
        <f>IF(W25="","",VLOOKUP(W25,'シフト記号表（勤務時間帯）'!$C$5:$W$46,21,FALSE))</f>
        <v/>
      </c>
      <c r="X26" s="103" t="str">
        <f>IF(X25="","",VLOOKUP(X25,'シフト記号表（勤務時間帯）'!$C$5:$W$46,21,FALSE))</f>
        <v/>
      </c>
      <c r="Y26" s="103" t="str">
        <f>IF(Y25="","",VLOOKUP(Y25,'シフト記号表（勤務時間帯）'!$C$5:$W$46,21,FALSE))</f>
        <v/>
      </c>
      <c r="Z26" s="104" t="str">
        <f>IF(Z25="","",VLOOKUP(Z25,'シフト記号表（勤務時間帯）'!$C$5:$W$46,21,FALSE))</f>
        <v/>
      </c>
      <c r="AA26" s="102" t="str">
        <f>IF(AA25="","",VLOOKUP(AA25,'シフト記号表（勤務時間帯）'!$C$5:$W$46,21,FALSE))</f>
        <v/>
      </c>
      <c r="AB26" s="103" t="str">
        <f>IF(AB25="","",VLOOKUP(AB25,'シフト記号表（勤務時間帯）'!$C$5:$W$46,21,FALSE))</f>
        <v/>
      </c>
      <c r="AC26" s="103" t="str">
        <f>IF(AC25="","",VLOOKUP(AC25,'シフト記号表（勤務時間帯）'!$C$5:$W$46,21,FALSE))</f>
        <v/>
      </c>
      <c r="AD26" s="103" t="str">
        <f>IF(AD25="","",VLOOKUP(AD25,'シフト記号表（勤務時間帯）'!$C$5:$W$46,21,FALSE))</f>
        <v/>
      </c>
      <c r="AE26" s="103" t="str">
        <f>IF(AE25="","",VLOOKUP(AE25,'シフト記号表（勤務時間帯）'!$C$5:$W$46,21,FALSE))</f>
        <v/>
      </c>
      <c r="AF26" s="103" t="str">
        <f>IF(AF25="","",VLOOKUP(AF25,'シフト記号表（勤務時間帯）'!$C$5:$W$46,21,FALSE))</f>
        <v/>
      </c>
      <c r="AG26" s="104" t="str">
        <f>IF(AG25="","",VLOOKUP(AG25,'シフト記号表（勤務時間帯）'!$C$5:$W$46,21,FALSE))</f>
        <v/>
      </c>
      <c r="AH26" s="102" t="str">
        <f>IF(AH25="","",VLOOKUP(AH25,'シフト記号表（勤務時間帯）'!$C$5:$W$46,21,FALSE))</f>
        <v/>
      </c>
      <c r="AI26" s="103" t="str">
        <f>IF(AI25="","",VLOOKUP(AI25,'シフト記号表（勤務時間帯）'!$C$5:$W$46,21,FALSE))</f>
        <v/>
      </c>
      <c r="AJ26" s="103" t="str">
        <f>IF(AJ25="","",VLOOKUP(AJ25,'シフト記号表（勤務時間帯）'!$C$5:$W$46,21,FALSE))</f>
        <v/>
      </c>
      <c r="AK26" s="103" t="str">
        <f>IF(AK25="","",VLOOKUP(AK25,'シフト記号表（勤務時間帯）'!$C$5:$W$46,21,FALSE))</f>
        <v/>
      </c>
      <c r="AL26" s="103" t="str">
        <f>IF(AL25="","",VLOOKUP(AL25,'シフト記号表（勤務時間帯）'!$C$5:$W$46,21,FALSE))</f>
        <v/>
      </c>
      <c r="AM26" s="103" t="str">
        <f>IF(AM25="","",VLOOKUP(AM25,'シフト記号表（勤務時間帯）'!$C$5:$W$46,21,FALSE))</f>
        <v/>
      </c>
      <c r="AN26" s="104" t="str">
        <f>IF(AN25="","",VLOOKUP(AN25,'シフト記号表（勤務時間帯）'!$C$5:$W$46,21,FALSE))</f>
        <v/>
      </c>
      <c r="AO26" s="102" t="str">
        <f>IF(AO25="","",VLOOKUP(AO25,'シフト記号表（勤務時間帯）'!$C$5:$W$46,21,FALSE))</f>
        <v/>
      </c>
      <c r="AP26" s="103" t="str">
        <f>IF(AP25="","",VLOOKUP(AP25,'シフト記号表（勤務時間帯）'!$C$5:$W$46,21,FALSE))</f>
        <v/>
      </c>
      <c r="AQ26" s="103" t="str">
        <f>IF(AQ25="","",VLOOKUP(AQ25,'シフト記号表（勤務時間帯）'!$C$5:$W$46,21,FALSE))</f>
        <v/>
      </c>
      <c r="AR26" s="103" t="str">
        <f>IF(AR25="","",VLOOKUP(AR25,'シフト記号表（勤務時間帯）'!$C$5:$W$46,21,FALSE))</f>
        <v/>
      </c>
      <c r="AS26" s="103" t="str">
        <f>IF(AS25="","",VLOOKUP(AS25,'シフト記号表（勤務時間帯）'!$C$5:$W$46,21,FALSE))</f>
        <v/>
      </c>
      <c r="AT26" s="103" t="str">
        <f>IF(AT25="","",VLOOKUP(AT25,'シフト記号表（勤務時間帯）'!$C$5:$W$46,21,FALSE))</f>
        <v/>
      </c>
      <c r="AU26" s="104" t="str">
        <f>IF(AU25="","",VLOOKUP(AU25,'シフト記号表（勤務時間帯）'!$C$5:$W$46,21,FALSE))</f>
        <v/>
      </c>
      <c r="AV26" s="102" t="str">
        <f>IF(AV25="","",VLOOKUP(AV25,'シフト記号表（勤務時間帯）'!$C$5:$W$46,21,FALSE))</f>
        <v/>
      </c>
      <c r="AW26" s="103" t="str">
        <f>IF(AW25="","",VLOOKUP(AW25,'シフト記号表（勤務時間帯）'!$C$5:$W$46,21,FALSE))</f>
        <v/>
      </c>
      <c r="AX26" s="105" t="str">
        <f>IF(AX25="","",VLOOKUP(AX25,'シフト記号表（勤務時間帯）'!$C$5:$W$46,21,FALSE))</f>
        <v/>
      </c>
      <c r="AY26" s="278">
        <f>IF($BB$3="計画",SUM(T26:AU26),IF($BB$3="実績",SUM(T26:AX26),""))</f>
        <v>0</v>
      </c>
      <c r="AZ26" s="279"/>
      <c r="BA26" s="280">
        <f>IF($BB$3="計画",AY26/4,IF($BB$3="実績",(AY26/($BB$7/7)),""))</f>
        <v>0</v>
      </c>
      <c r="BB26" s="281"/>
      <c r="BC26" s="257"/>
      <c r="BD26" s="258"/>
      <c r="BE26" s="258"/>
      <c r="BF26" s="258"/>
      <c r="BG26" s="259"/>
    </row>
    <row r="27" spans="2:59" ht="20.25" customHeight="1" x14ac:dyDescent="0.4">
      <c r="B27" s="106"/>
      <c r="C27" s="282"/>
      <c r="D27" s="283"/>
      <c r="E27" s="284"/>
      <c r="F27" s="107">
        <f>C26</f>
        <v>0</v>
      </c>
      <c r="G27" s="325"/>
      <c r="H27" s="285"/>
      <c r="I27" s="283"/>
      <c r="J27" s="283"/>
      <c r="K27" s="284"/>
      <c r="L27" s="331"/>
      <c r="M27" s="261"/>
      <c r="N27" s="332"/>
      <c r="O27" s="108" t="s">
        <v>88</v>
      </c>
      <c r="P27" s="127"/>
      <c r="Q27" s="127"/>
      <c r="R27" s="128"/>
      <c r="S27" s="129"/>
      <c r="T27" s="112" t="str">
        <f>IF(T25="","",VLOOKUP(T25,'シフト記号表（勤務時間帯）'!$C$5:$Y$46,23,FALSE))</f>
        <v/>
      </c>
      <c r="U27" s="113" t="str">
        <f>IF(U25="","",VLOOKUP(U25,'シフト記号表（勤務時間帯）'!$C$5:$Y$46,23,FALSE))</f>
        <v/>
      </c>
      <c r="V27" s="113" t="str">
        <f>IF(V25="","",VLOOKUP(V25,'シフト記号表（勤務時間帯）'!$C$5:$Y$46,23,FALSE))</f>
        <v/>
      </c>
      <c r="W27" s="113" t="str">
        <f>IF(W25="","",VLOOKUP(W25,'シフト記号表（勤務時間帯）'!$C$5:$Y$46,23,FALSE))</f>
        <v/>
      </c>
      <c r="X27" s="113" t="str">
        <f>IF(X25="","",VLOOKUP(X25,'シフト記号表（勤務時間帯）'!$C$5:$Y$46,23,FALSE))</f>
        <v/>
      </c>
      <c r="Y27" s="113" t="str">
        <f>IF(Y25="","",VLOOKUP(Y25,'シフト記号表（勤務時間帯）'!$C$5:$Y$46,23,FALSE))</f>
        <v/>
      </c>
      <c r="Z27" s="114" t="str">
        <f>IF(Z25="","",VLOOKUP(Z25,'シフト記号表（勤務時間帯）'!$C$5:$Y$46,23,FALSE))</f>
        <v/>
      </c>
      <c r="AA27" s="112" t="str">
        <f>IF(AA25="","",VLOOKUP(AA25,'シフト記号表（勤務時間帯）'!$C$5:$Y$46,23,FALSE))</f>
        <v/>
      </c>
      <c r="AB27" s="113" t="str">
        <f>IF(AB25="","",VLOOKUP(AB25,'シフト記号表（勤務時間帯）'!$C$5:$Y$46,23,FALSE))</f>
        <v/>
      </c>
      <c r="AC27" s="113" t="str">
        <f>IF(AC25="","",VLOOKUP(AC25,'シフト記号表（勤務時間帯）'!$C$5:$Y$46,23,FALSE))</f>
        <v/>
      </c>
      <c r="AD27" s="113" t="str">
        <f>IF(AD25="","",VLOOKUP(AD25,'シフト記号表（勤務時間帯）'!$C$5:$Y$46,23,FALSE))</f>
        <v/>
      </c>
      <c r="AE27" s="113" t="str">
        <f>IF(AE25="","",VLOOKUP(AE25,'シフト記号表（勤務時間帯）'!$C$5:$Y$46,23,FALSE))</f>
        <v/>
      </c>
      <c r="AF27" s="113" t="str">
        <f>IF(AF25="","",VLOOKUP(AF25,'シフト記号表（勤務時間帯）'!$C$5:$Y$46,23,FALSE))</f>
        <v/>
      </c>
      <c r="AG27" s="114" t="str">
        <f>IF(AG25="","",VLOOKUP(AG25,'シフト記号表（勤務時間帯）'!$C$5:$Y$46,23,FALSE))</f>
        <v/>
      </c>
      <c r="AH27" s="112" t="str">
        <f>IF(AH25="","",VLOOKUP(AH25,'シフト記号表（勤務時間帯）'!$C$5:$Y$46,23,FALSE))</f>
        <v/>
      </c>
      <c r="AI27" s="113" t="str">
        <f>IF(AI25="","",VLOOKUP(AI25,'シフト記号表（勤務時間帯）'!$C$5:$Y$46,23,FALSE))</f>
        <v/>
      </c>
      <c r="AJ27" s="113" t="str">
        <f>IF(AJ25="","",VLOOKUP(AJ25,'シフト記号表（勤務時間帯）'!$C$5:$Y$46,23,FALSE))</f>
        <v/>
      </c>
      <c r="AK27" s="113" t="str">
        <f>IF(AK25="","",VLOOKUP(AK25,'シフト記号表（勤務時間帯）'!$C$5:$Y$46,23,FALSE))</f>
        <v/>
      </c>
      <c r="AL27" s="113" t="str">
        <f>IF(AL25="","",VLOOKUP(AL25,'シフト記号表（勤務時間帯）'!$C$5:$Y$46,23,FALSE))</f>
        <v/>
      </c>
      <c r="AM27" s="113" t="str">
        <f>IF(AM25="","",VLOOKUP(AM25,'シフト記号表（勤務時間帯）'!$C$5:$Y$46,23,FALSE))</f>
        <v/>
      </c>
      <c r="AN27" s="114" t="str">
        <f>IF(AN25="","",VLOOKUP(AN25,'シフト記号表（勤務時間帯）'!$C$5:$Y$46,23,FALSE))</f>
        <v/>
      </c>
      <c r="AO27" s="112" t="str">
        <f>IF(AO25="","",VLOOKUP(AO25,'シフト記号表（勤務時間帯）'!$C$5:$Y$46,23,FALSE))</f>
        <v/>
      </c>
      <c r="AP27" s="113" t="str">
        <f>IF(AP25="","",VLOOKUP(AP25,'シフト記号表（勤務時間帯）'!$C$5:$Y$46,23,FALSE))</f>
        <v/>
      </c>
      <c r="AQ27" s="113" t="str">
        <f>IF(AQ25="","",VLOOKUP(AQ25,'シフト記号表（勤務時間帯）'!$C$5:$Y$46,23,FALSE))</f>
        <v/>
      </c>
      <c r="AR27" s="113" t="str">
        <f>IF(AR25="","",VLOOKUP(AR25,'シフト記号表（勤務時間帯）'!$C$5:$Y$46,23,FALSE))</f>
        <v/>
      </c>
      <c r="AS27" s="113" t="str">
        <f>IF(AS25="","",VLOOKUP(AS25,'シフト記号表（勤務時間帯）'!$C$5:$Y$46,23,FALSE))</f>
        <v/>
      </c>
      <c r="AT27" s="113" t="str">
        <f>IF(AT25="","",VLOOKUP(AT25,'シフト記号表（勤務時間帯）'!$C$5:$Y$46,23,FALSE))</f>
        <v/>
      </c>
      <c r="AU27" s="114" t="str">
        <f>IF(AU25="","",VLOOKUP(AU25,'シフト記号表（勤務時間帯）'!$C$5:$Y$46,23,FALSE))</f>
        <v/>
      </c>
      <c r="AV27" s="112" t="str">
        <f>IF(AV25="","",VLOOKUP(AV25,'シフト記号表（勤務時間帯）'!$C$5:$Y$46,23,FALSE))</f>
        <v/>
      </c>
      <c r="AW27" s="113" t="str">
        <f>IF(AW25="","",VLOOKUP(AW25,'シフト記号表（勤務時間帯）'!$C$5:$Y$46,23,FALSE))</f>
        <v/>
      </c>
      <c r="AX27" s="115" t="str">
        <f>IF(AX25="","",VLOOKUP(AX25,'シフト記号表（勤務時間帯）'!$C$5:$Y$46,23,FALSE))</f>
        <v/>
      </c>
      <c r="AY27" s="298">
        <f>IF($BB$3="計画",SUM(T27:AU27),IF($BB$3="実績",SUM(T27:AX27),""))</f>
        <v>0</v>
      </c>
      <c r="AZ27" s="299"/>
      <c r="BA27" s="318">
        <f>IF($BB$3="計画",AY27/4,IF($BB$3="実績",(AY27/($BB$7/7)),""))</f>
        <v>0</v>
      </c>
      <c r="BB27" s="319"/>
      <c r="BC27" s="260"/>
      <c r="BD27" s="261"/>
      <c r="BE27" s="261"/>
      <c r="BF27" s="261"/>
      <c r="BG27" s="262"/>
    </row>
    <row r="28" spans="2:59" ht="20.25" customHeight="1" x14ac:dyDescent="0.4">
      <c r="B28" s="116"/>
      <c r="C28" s="274"/>
      <c r="D28" s="275"/>
      <c r="E28" s="276"/>
      <c r="F28" s="97"/>
      <c r="G28" s="337"/>
      <c r="H28" s="277"/>
      <c r="I28" s="275"/>
      <c r="J28" s="275"/>
      <c r="K28" s="276"/>
      <c r="L28" s="327"/>
      <c r="M28" s="255"/>
      <c r="N28" s="328"/>
      <c r="O28" s="118" t="s">
        <v>18</v>
      </c>
      <c r="P28" s="119"/>
      <c r="Q28" s="119"/>
      <c r="R28" s="120"/>
      <c r="S28" s="121"/>
      <c r="T28" s="122"/>
      <c r="U28" s="123"/>
      <c r="V28" s="123"/>
      <c r="W28" s="123"/>
      <c r="X28" s="123"/>
      <c r="Y28" s="123"/>
      <c r="Z28" s="124"/>
      <c r="AA28" s="122"/>
      <c r="AB28" s="123"/>
      <c r="AC28" s="123"/>
      <c r="AD28" s="123"/>
      <c r="AE28" s="123"/>
      <c r="AF28" s="123"/>
      <c r="AG28" s="124"/>
      <c r="AH28" s="122"/>
      <c r="AI28" s="123"/>
      <c r="AJ28" s="123"/>
      <c r="AK28" s="123"/>
      <c r="AL28" s="123"/>
      <c r="AM28" s="123"/>
      <c r="AN28" s="124"/>
      <c r="AO28" s="122"/>
      <c r="AP28" s="123"/>
      <c r="AQ28" s="123"/>
      <c r="AR28" s="123"/>
      <c r="AS28" s="123"/>
      <c r="AT28" s="123"/>
      <c r="AU28" s="124"/>
      <c r="AV28" s="122"/>
      <c r="AW28" s="123"/>
      <c r="AX28" s="197"/>
      <c r="AY28" s="333"/>
      <c r="AZ28" s="334"/>
      <c r="BA28" s="335"/>
      <c r="BB28" s="336"/>
      <c r="BC28" s="254"/>
      <c r="BD28" s="255"/>
      <c r="BE28" s="255"/>
      <c r="BF28" s="255"/>
      <c r="BG28" s="256"/>
    </row>
    <row r="29" spans="2:59" ht="20.25" customHeight="1" x14ac:dyDescent="0.4">
      <c r="B29" s="96">
        <f>B26+1</f>
        <v>4</v>
      </c>
      <c r="C29" s="274"/>
      <c r="D29" s="275"/>
      <c r="E29" s="276"/>
      <c r="F29" s="97"/>
      <c r="G29" s="324"/>
      <c r="H29" s="277"/>
      <c r="I29" s="275"/>
      <c r="J29" s="275"/>
      <c r="K29" s="276"/>
      <c r="L29" s="329"/>
      <c r="M29" s="258"/>
      <c r="N29" s="330"/>
      <c r="O29" s="98" t="s">
        <v>87</v>
      </c>
      <c r="P29" s="99"/>
      <c r="Q29" s="99"/>
      <c r="R29" s="100"/>
      <c r="S29" s="101"/>
      <c r="T29" s="102" t="str">
        <f>IF(T28="","",VLOOKUP(T28,'シフト記号表（勤務時間帯）'!$C$5:$W$46,21,FALSE))</f>
        <v/>
      </c>
      <c r="U29" s="103" t="str">
        <f>IF(U28="","",VLOOKUP(U28,'シフト記号表（勤務時間帯）'!$C$5:$W$46,21,FALSE))</f>
        <v/>
      </c>
      <c r="V29" s="103" t="str">
        <f>IF(V28="","",VLOOKUP(V28,'シフト記号表（勤務時間帯）'!$C$5:$W$46,21,FALSE))</f>
        <v/>
      </c>
      <c r="W29" s="103" t="str">
        <f>IF(W28="","",VLOOKUP(W28,'シフト記号表（勤務時間帯）'!$C$5:$W$46,21,FALSE))</f>
        <v/>
      </c>
      <c r="X29" s="103" t="str">
        <f>IF(X28="","",VLOOKUP(X28,'シフト記号表（勤務時間帯）'!$C$5:$W$46,21,FALSE))</f>
        <v/>
      </c>
      <c r="Y29" s="103" t="str">
        <f>IF(Y28="","",VLOOKUP(Y28,'シフト記号表（勤務時間帯）'!$C$5:$W$46,21,FALSE))</f>
        <v/>
      </c>
      <c r="Z29" s="104" t="str">
        <f>IF(Z28="","",VLOOKUP(Z28,'シフト記号表（勤務時間帯）'!$C$5:$W$46,21,FALSE))</f>
        <v/>
      </c>
      <c r="AA29" s="102" t="str">
        <f>IF(AA28="","",VLOOKUP(AA28,'シフト記号表（勤務時間帯）'!$C$5:$W$46,21,FALSE))</f>
        <v/>
      </c>
      <c r="AB29" s="103" t="str">
        <f>IF(AB28="","",VLOOKUP(AB28,'シフト記号表（勤務時間帯）'!$C$5:$W$46,21,FALSE))</f>
        <v/>
      </c>
      <c r="AC29" s="103" t="str">
        <f>IF(AC28="","",VLOOKUP(AC28,'シフト記号表（勤務時間帯）'!$C$5:$W$46,21,FALSE))</f>
        <v/>
      </c>
      <c r="AD29" s="103" t="str">
        <f>IF(AD28="","",VLOOKUP(AD28,'シフト記号表（勤務時間帯）'!$C$5:$W$46,21,FALSE))</f>
        <v/>
      </c>
      <c r="AE29" s="103" t="str">
        <f>IF(AE28="","",VLOOKUP(AE28,'シフト記号表（勤務時間帯）'!$C$5:$W$46,21,FALSE))</f>
        <v/>
      </c>
      <c r="AF29" s="103" t="str">
        <f>IF(AF28="","",VLOOKUP(AF28,'シフト記号表（勤務時間帯）'!$C$5:$W$46,21,FALSE))</f>
        <v/>
      </c>
      <c r="AG29" s="104" t="str">
        <f>IF(AG28="","",VLOOKUP(AG28,'シフト記号表（勤務時間帯）'!$C$5:$W$46,21,FALSE))</f>
        <v/>
      </c>
      <c r="AH29" s="102" t="str">
        <f>IF(AH28="","",VLOOKUP(AH28,'シフト記号表（勤務時間帯）'!$C$5:$W$46,21,FALSE))</f>
        <v/>
      </c>
      <c r="AI29" s="103" t="str">
        <f>IF(AI28="","",VLOOKUP(AI28,'シフト記号表（勤務時間帯）'!$C$5:$W$46,21,FALSE))</f>
        <v/>
      </c>
      <c r="AJ29" s="103" t="str">
        <f>IF(AJ28="","",VLOOKUP(AJ28,'シフト記号表（勤務時間帯）'!$C$5:$W$46,21,FALSE))</f>
        <v/>
      </c>
      <c r="AK29" s="103" t="str">
        <f>IF(AK28="","",VLOOKUP(AK28,'シフト記号表（勤務時間帯）'!$C$5:$W$46,21,FALSE))</f>
        <v/>
      </c>
      <c r="AL29" s="103" t="str">
        <f>IF(AL28="","",VLOOKUP(AL28,'シフト記号表（勤務時間帯）'!$C$5:$W$46,21,FALSE))</f>
        <v/>
      </c>
      <c r="AM29" s="103" t="str">
        <f>IF(AM28="","",VLOOKUP(AM28,'シフト記号表（勤務時間帯）'!$C$5:$W$46,21,FALSE))</f>
        <v/>
      </c>
      <c r="AN29" s="104" t="str">
        <f>IF(AN28="","",VLOOKUP(AN28,'シフト記号表（勤務時間帯）'!$C$5:$W$46,21,FALSE))</f>
        <v/>
      </c>
      <c r="AO29" s="102" t="str">
        <f>IF(AO28="","",VLOOKUP(AO28,'シフト記号表（勤務時間帯）'!$C$5:$W$46,21,FALSE))</f>
        <v/>
      </c>
      <c r="AP29" s="103" t="str">
        <f>IF(AP28="","",VLOOKUP(AP28,'シフト記号表（勤務時間帯）'!$C$5:$W$46,21,FALSE))</f>
        <v/>
      </c>
      <c r="AQ29" s="103" t="str">
        <f>IF(AQ28="","",VLOOKUP(AQ28,'シフト記号表（勤務時間帯）'!$C$5:$W$46,21,FALSE))</f>
        <v/>
      </c>
      <c r="AR29" s="103" t="str">
        <f>IF(AR28="","",VLOOKUP(AR28,'シフト記号表（勤務時間帯）'!$C$5:$W$46,21,FALSE))</f>
        <v/>
      </c>
      <c r="AS29" s="103" t="str">
        <f>IF(AS28="","",VLOOKUP(AS28,'シフト記号表（勤務時間帯）'!$C$5:$W$46,21,FALSE))</f>
        <v/>
      </c>
      <c r="AT29" s="103" t="str">
        <f>IF(AT28="","",VLOOKUP(AT28,'シフト記号表（勤務時間帯）'!$C$5:$W$46,21,FALSE))</f>
        <v/>
      </c>
      <c r="AU29" s="104" t="str">
        <f>IF(AU28="","",VLOOKUP(AU28,'シフト記号表（勤務時間帯）'!$C$5:$W$46,21,FALSE))</f>
        <v/>
      </c>
      <c r="AV29" s="102" t="str">
        <f>IF(AV28="","",VLOOKUP(AV28,'シフト記号表（勤務時間帯）'!$C$5:$W$46,21,FALSE))</f>
        <v/>
      </c>
      <c r="AW29" s="103" t="str">
        <f>IF(AW28="","",VLOOKUP(AW28,'シフト記号表（勤務時間帯）'!$C$5:$W$46,21,FALSE))</f>
        <v/>
      </c>
      <c r="AX29" s="105" t="str">
        <f>IF(AX28="","",VLOOKUP(AX28,'シフト記号表（勤務時間帯）'!$C$5:$W$46,21,FALSE))</f>
        <v/>
      </c>
      <c r="AY29" s="278">
        <f>IF($BB$3="計画",SUM(T29:AU29),IF($BB$3="実績",SUM(T29:AX29),""))</f>
        <v>0</v>
      </c>
      <c r="AZ29" s="279"/>
      <c r="BA29" s="280">
        <f>IF($BB$3="計画",AY29/4,IF($BB$3="実績",(AY29/($BB$7/7)),""))</f>
        <v>0</v>
      </c>
      <c r="BB29" s="281"/>
      <c r="BC29" s="257"/>
      <c r="BD29" s="258"/>
      <c r="BE29" s="258"/>
      <c r="BF29" s="258"/>
      <c r="BG29" s="259"/>
    </row>
    <row r="30" spans="2:59" ht="20.25" customHeight="1" x14ac:dyDescent="0.4">
      <c r="B30" s="106"/>
      <c r="C30" s="282"/>
      <c r="D30" s="283"/>
      <c r="E30" s="284"/>
      <c r="F30" s="107">
        <f>C29</f>
        <v>0</v>
      </c>
      <c r="G30" s="325"/>
      <c r="H30" s="285"/>
      <c r="I30" s="283"/>
      <c r="J30" s="283"/>
      <c r="K30" s="284"/>
      <c r="L30" s="331"/>
      <c r="M30" s="261"/>
      <c r="N30" s="332"/>
      <c r="O30" s="108" t="s">
        <v>88</v>
      </c>
      <c r="P30" s="130"/>
      <c r="Q30" s="130"/>
      <c r="R30" s="110"/>
      <c r="S30" s="111"/>
      <c r="T30" s="112" t="str">
        <f>IF(T28="","",VLOOKUP(T28,'シフト記号表（勤務時間帯）'!$C$5:$Y$46,23,FALSE))</f>
        <v/>
      </c>
      <c r="U30" s="113" t="str">
        <f>IF(U28="","",VLOOKUP(U28,'シフト記号表（勤務時間帯）'!$C$5:$Y$46,23,FALSE))</f>
        <v/>
      </c>
      <c r="V30" s="113" t="str">
        <f>IF(V28="","",VLOOKUP(V28,'シフト記号表（勤務時間帯）'!$C$5:$Y$46,23,FALSE))</f>
        <v/>
      </c>
      <c r="W30" s="113" t="str">
        <f>IF(W28="","",VLOOKUP(W28,'シフト記号表（勤務時間帯）'!$C$5:$Y$46,23,FALSE))</f>
        <v/>
      </c>
      <c r="X30" s="113" t="str">
        <f>IF(X28="","",VLOOKUP(X28,'シフト記号表（勤務時間帯）'!$C$5:$Y$46,23,FALSE))</f>
        <v/>
      </c>
      <c r="Y30" s="113" t="str">
        <f>IF(Y28="","",VLOOKUP(Y28,'シフト記号表（勤務時間帯）'!$C$5:$Y$46,23,FALSE))</f>
        <v/>
      </c>
      <c r="Z30" s="114" t="str">
        <f>IF(Z28="","",VLOOKUP(Z28,'シフト記号表（勤務時間帯）'!$C$5:$Y$46,23,FALSE))</f>
        <v/>
      </c>
      <c r="AA30" s="112" t="str">
        <f>IF(AA28="","",VLOOKUP(AA28,'シフト記号表（勤務時間帯）'!$C$5:$Y$46,23,FALSE))</f>
        <v/>
      </c>
      <c r="AB30" s="113" t="str">
        <f>IF(AB28="","",VLOOKUP(AB28,'シフト記号表（勤務時間帯）'!$C$5:$Y$46,23,FALSE))</f>
        <v/>
      </c>
      <c r="AC30" s="113" t="str">
        <f>IF(AC28="","",VLOOKUP(AC28,'シフト記号表（勤務時間帯）'!$C$5:$Y$46,23,FALSE))</f>
        <v/>
      </c>
      <c r="AD30" s="113" t="str">
        <f>IF(AD28="","",VLOOKUP(AD28,'シフト記号表（勤務時間帯）'!$C$5:$Y$46,23,FALSE))</f>
        <v/>
      </c>
      <c r="AE30" s="113" t="str">
        <f>IF(AE28="","",VLOOKUP(AE28,'シフト記号表（勤務時間帯）'!$C$5:$Y$46,23,FALSE))</f>
        <v/>
      </c>
      <c r="AF30" s="113" t="str">
        <f>IF(AF28="","",VLOOKUP(AF28,'シフト記号表（勤務時間帯）'!$C$5:$Y$46,23,FALSE))</f>
        <v/>
      </c>
      <c r="AG30" s="114" t="str">
        <f>IF(AG28="","",VLOOKUP(AG28,'シフト記号表（勤務時間帯）'!$C$5:$Y$46,23,FALSE))</f>
        <v/>
      </c>
      <c r="AH30" s="112" t="str">
        <f>IF(AH28="","",VLOOKUP(AH28,'シフト記号表（勤務時間帯）'!$C$5:$Y$46,23,FALSE))</f>
        <v/>
      </c>
      <c r="AI30" s="113" t="str">
        <f>IF(AI28="","",VLOOKUP(AI28,'シフト記号表（勤務時間帯）'!$C$5:$Y$46,23,FALSE))</f>
        <v/>
      </c>
      <c r="AJ30" s="113" t="str">
        <f>IF(AJ28="","",VLOOKUP(AJ28,'シフト記号表（勤務時間帯）'!$C$5:$Y$46,23,FALSE))</f>
        <v/>
      </c>
      <c r="AK30" s="113" t="str">
        <f>IF(AK28="","",VLOOKUP(AK28,'シフト記号表（勤務時間帯）'!$C$5:$Y$46,23,FALSE))</f>
        <v/>
      </c>
      <c r="AL30" s="113" t="str">
        <f>IF(AL28="","",VLOOKUP(AL28,'シフト記号表（勤務時間帯）'!$C$5:$Y$46,23,FALSE))</f>
        <v/>
      </c>
      <c r="AM30" s="113" t="str">
        <f>IF(AM28="","",VLOOKUP(AM28,'シフト記号表（勤務時間帯）'!$C$5:$Y$46,23,FALSE))</f>
        <v/>
      </c>
      <c r="AN30" s="114" t="str">
        <f>IF(AN28="","",VLOOKUP(AN28,'シフト記号表（勤務時間帯）'!$C$5:$Y$46,23,FALSE))</f>
        <v/>
      </c>
      <c r="AO30" s="112" t="str">
        <f>IF(AO28="","",VLOOKUP(AO28,'シフト記号表（勤務時間帯）'!$C$5:$Y$46,23,FALSE))</f>
        <v/>
      </c>
      <c r="AP30" s="113" t="str">
        <f>IF(AP28="","",VLOOKUP(AP28,'シフト記号表（勤務時間帯）'!$C$5:$Y$46,23,FALSE))</f>
        <v/>
      </c>
      <c r="AQ30" s="113" t="str">
        <f>IF(AQ28="","",VLOOKUP(AQ28,'シフト記号表（勤務時間帯）'!$C$5:$Y$46,23,FALSE))</f>
        <v/>
      </c>
      <c r="AR30" s="113" t="str">
        <f>IF(AR28="","",VLOOKUP(AR28,'シフト記号表（勤務時間帯）'!$C$5:$Y$46,23,FALSE))</f>
        <v/>
      </c>
      <c r="AS30" s="113" t="str">
        <f>IF(AS28="","",VLOOKUP(AS28,'シフト記号表（勤務時間帯）'!$C$5:$Y$46,23,FALSE))</f>
        <v/>
      </c>
      <c r="AT30" s="113" t="str">
        <f>IF(AT28="","",VLOOKUP(AT28,'シフト記号表（勤務時間帯）'!$C$5:$Y$46,23,FALSE))</f>
        <v/>
      </c>
      <c r="AU30" s="114" t="str">
        <f>IF(AU28="","",VLOOKUP(AU28,'シフト記号表（勤務時間帯）'!$C$5:$Y$46,23,FALSE))</f>
        <v/>
      </c>
      <c r="AV30" s="112" t="str">
        <f>IF(AV28="","",VLOOKUP(AV28,'シフト記号表（勤務時間帯）'!$C$5:$Y$46,23,FALSE))</f>
        <v/>
      </c>
      <c r="AW30" s="113" t="str">
        <f>IF(AW28="","",VLOOKUP(AW28,'シフト記号表（勤務時間帯）'!$C$5:$Y$46,23,FALSE))</f>
        <v/>
      </c>
      <c r="AX30" s="115" t="str">
        <f>IF(AX28="","",VLOOKUP(AX28,'シフト記号表（勤務時間帯）'!$C$5:$Y$46,23,FALSE))</f>
        <v/>
      </c>
      <c r="AY30" s="298">
        <f>IF($BB$3="計画",SUM(T30:AU30),IF($BB$3="実績",SUM(T30:AX30),""))</f>
        <v>0</v>
      </c>
      <c r="AZ30" s="299"/>
      <c r="BA30" s="318">
        <f>IF($BB$3="計画",AY30/4,IF($BB$3="実績",(AY30/($BB$7/7)),""))</f>
        <v>0</v>
      </c>
      <c r="BB30" s="319"/>
      <c r="BC30" s="260"/>
      <c r="BD30" s="261"/>
      <c r="BE30" s="261"/>
      <c r="BF30" s="261"/>
      <c r="BG30" s="262"/>
    </row>
    <row r="31" spans="2:59" ht="20.25" customHeight="1" x14ac:dyDescent="0.4">
      <c r="B31" s="116"/>
      <c r="C31" s="274"/>
      <c r="D31" s="275"/>
      <c r="E31" s="276"/>
      <c r="F31" s="97"/>
      <c r="G31" s="337"/>
      <c r="H31" s="277"/>
      <c r="I31" s="275"/>
      <c r="J31" s="275"/>
      <c r="K31" s="276"/>
      <c r="L31" s="327"/>
      <c r="M31" s="255"/>
      <c r="N31" s="328"/>
      <c r="O31" s="118" t="s">
        <v>18</v>
      </c>
      <c r="P31" s="119"/>
      <c r="Q31" s="119"/>
      <c r="R31" s="120"/>
      <c r="S31" s="121"/>
      <c r="T31" s="122"/>
      <c r="U31" s="123"/>
      <c r="V31" s="123"/>
      <c r="W31" s="123"/>
      <c r="X31" s="123"/>
      <c r="Y31" s="123"/>
      <c r="Z31" s="124"/>
      <c r="AA31" s="122"/>
      <c r="AB31" s="123"/>
      <c r="AC31" s="123"/>
      <c r="AD31" s="123"/>
      <c r="AE31" s="123"/>
      <c r="AF31" s="123"/>
      <c r="AG31" s="124"/>
      <c r="AH31" s="122"/>
      <c r="AI31" s="123"/>
      <c r="AJ31" s="123"/>
      <c r="AK31" s="123"/>
      <c r="AL31" s="123"/>
      <c r="AM31" s="123"/>
      <c r="AN31" s="124"/>
      <c r="AO31" s="122"/>
      <c r="AP31" s="123"/>
      <c r="AQ31" s="123"/>
      <c r="AR31" s="123"/>
      <c r="AS31" s="123"/>
      <c r="AT31" s="123"/>
      <c r="AU31" s="124"/>
      <c r="AV31" s="122"/>
      <c r="AW31" s="123"/>
      <c r="AX31" s="197"/>
      <c r="AY31" s="333"/>
      <c r="AZ31" s="334"/>
      <c r="BA31" s="335"/>
      <c r="BB31" s="336"/>
      <c r="BC31" s="254"/>
      <c r="BD31" s="255"/>
      <c r="BE31" s="255"/>
      <c r="BF31" s="255"/>
      <c r="BG31" s="256"/>
    </row>
    <row r="32" spans="2:59" ht="20.25" customHeight="1" x14ac:dyDescent="0.4">
      <c r="B32" s="96">
        <f>B29+1</f>
        <v>5</v>
      </c>
      <c r="C32" s="274"/>
      <c r="D32" s="275"/>
      <c r="E32" s="276"/>
      <c r="F32" s="97"/>
      <c r="G32" s="324"/>
      <c r="H32" s="277"/>
      <c r="I32" s="275"/>
      <c r="J32" s="275"/>
      <c r="K32" s="276"/>
      <c r="L32" s="329"/>
      <c r="M32" s="258"/>
      <c r="N32" s="330"/>
      <c r="O32" s="98" t="s">
        <v>87</v>
      </c>
      <c r="P32" s="99"/>
      <c r="Q32" s="99"/>
      <c r="R32" s="100"/>
      <c r="S32" s="101"/>
      <c r="T32" s="102" t="str">
        <f>IF(T31="","",VLOOKUP(T31,'シフト記号表（勤務時間帯）'!$C$5:$W$46,21,FALSE))</f>
        <v/>
      </c>
      <c r="U32" s="103" t="str">
        <f>IF(U31="","",VLOOKUP(U31,'シフト記号表（勤務時間帯）'!$C$5:$W$46,21,FALSE))</f>
        <v/>
      </c>
      <c r="V32" s="103" t="str">
        <f>IF(V31="","",VLOOKUP(V31,'シフト記号表（勤務時間帯）'!$C$5:$W$46,21,FALSE))</f>
        <v/>
      </c>
      <c r="W32" s="103" t="str">
        <f>IF(W31="","",VLOOKUP(W31,'シフト記号表（勤務時間帯）'!$C$5:$W$46,21,FALSE))</f>
        <v/>
      </c>
      <c r="X32" s="103" t="str">
        <f>IF(X31="","",VLOOKUP(X31,'シフト記号表（勤務時間帯）'!$C$5:$W$46,21,FALSE))</f>
        <v/>
      </c>
      <c r="Y32" s="103" t="str">
        <f>IF(Y31="","",VLOOKUP(Y31,'シフト記号表（勤務時間帯）'!$C$5:$W$46,21,FALSE))</f>
        <v/>
      </c>
      <c r="Z32" s="104" t="str">
        <f>IF(Z31="","",VLOOKUP(Z31,'シフト記号表（勤務時間帯）'!$C$5:$W$46,21,FALSE))</f>
        <v/>
      </c>
      <c r="AA32" s="102" t="str">
        <f>IF(AA31="","",VLOOKUP(AA31,'シフト記号表（勤務時間帯）'!$C$5:$W$46,21,FALSE))</f>
        <v/>
      </c>
      <c r="AB32" s="103" t="str">
        <f>IF(AB31="","",VLOOKUP(AB31,'シフト記号表（勤務時間帯）'!$C$5:$W$46,21,FALSE))</f>
        <v/>
      </c>
      <c r="AC32" s="103" t="str">
        <f>IF(AC31="","",VLOOKUP(AC31,'シフト記号表（勤務時間帯）'!$C$5:$W$46,21,FALSE))</f>
        <v/>
      </c>
      <c r="AD32" s="103" t="str">
        <f>IF(AD31="","",VLOOKUP(AD31,'シフト記号表（勤務時間帯）'!$C$5:$W$46,21,FALSE))</f>
        <v/>
      </c>
      <c r="AE32" s="103" t="str">
        <f>IF(AE31="","",VLOOKUP(AE31,'シフト記号表（勤務時間帯）'!$C$5:$W$46,21,FALSE))</f>
        <v/>
      </c>
      <c r="AF32" s="103" t="str">
        <f>IF(AF31="","",VLOOKUP(AF31,'シフト記号表（勤務時間帯）'!$C$5:$W$46,21,FALSE))</f>
        <v/>
      </c>
      <c r="AG32" s="104" t="str">
        <f>IF(AG31="","",VLOOKUP(AG31,'シフト記号表（勤務時間帯）'!$C$5:$W$46,21,FALSE))</f>
        <v/>
      </c>
      <c r="AH32" s="102" t="str">
        <f>IF(AH31="","",VLOOKUP(AH31,'シフト記号表（勤務時間帯）'!$C$5:$W$46,21,FALSE))</f>
        <v/>
      </c>
      <c r="AI32" s="103" t="str">
        <f>IF(AI31="","",VLOOKUP(AI31,'シフト記号表（勤務時間帯）'!$C$5:$W$46,21,FALSE))</f>
        <v/>
      </c>
      <c r="AJ32" s="103" t="str">
        <f>IF(AJ31="","",VLOOKUP(AJ31,'シフト記号表（勤務時間帯）'!$C$5:$W$46,21,FALSE))</f>
        <v/>
      </c>
      <c r="AK32" s="103" t="str">
        <f>IF(AK31="","",VLOOKUP(AK31,'シフト記号表（勤務時間帯）'!$C$5:$W$46,21,FALSE))</f>
        <v/>
      </c>
      <c r="AL32" s="103" t="str">
        <f>IF(AL31="","",VLOOKUP(AL31,'シフト記号表（勤務時間帯）'!$C$5:$W$46,21,FALSE))</f>
        <v/>
      </c>
      <c r="AM32" s="103" t="str">
        <f>IF(AM31="","",VLOOKUP(AM31,'シフト記号表（勤務時間帯）'!$C$5:$W$46,21,FALSE))</f>
        <v/>
      </c>
      <c r="AN32" s="104" t="str">
        <f>IF(AN31="","",VLOOKUP(AN31,'シフト記号表（勤務時間帯）'!$C$5:$W$46,21,FALSE))</f>
        <v/>
      </c>
      <c r="AO32" s="102" t="str">
        <f>IF(AO31="","",VLOOKUP(AO31,'シフト記号表（勤務時間帯）'!$C$5:$W$46,21,FALSE))</f>
        <v/>
      </c>
      <c r="AP32" s="103" t="str">
        <f>IF(AP31="","",VLOOKUP(AP31,'シフト記号表（勤務時間帯）'!$C$5:$W$46,21,FALSE))</f>
        <v/>
      </c>
      <c r="AQ32" s="103" t="str">
        <f>IF(AQ31="","",VLOOKUP(AQ31,'シフト記号表（勤務時間帯）'!$C$5:$W$46,21,FALSE))</f>
        <v/>
      </c>
      <c r="AR32" s="103" t="str">
        <f>IF(AR31="","",VLOOKUP(AR31,'シフト記号表（勤務時間帯）'!$C$5:$W$46,21,FALSE))</f>
        <v/>
      </c>
      <c r="AS32" s="103" t="str">
        <f>IF(AS31="","",VLOOKUP(AS31,'シフト記号表（勤務時間帯）'!$C$5:$W$46,21,FALSE))</f>
        <v/>
      </c>
      <c r="AT32" s="103" t="str">
        <f>IF(AT31="","",VLOOKUP(AT31,'シフト記号表（勤務時間帯）'!$C$5:$W$46,21,FALSE))</f>
        <v/>
      </c>
      <c r="AU32" s="104" t="str">
        <f>IF(AU31="","",VLOOKUP(AU31,'シフト記号表（勤務時間帯）'!$C$5:$W$46,21,FALSE))</f>
        <v/>
      </c>
      <c r="AV32" s="102" t="str">
        <f>IF(AV31="","",VLOOKUP(AV31,'シフト記号表（勤務時間帯）'!$C$5:$W$46,21,FALSE))</f>
        <v/>
      </c>
      <c r="AW32" s="103" t="str">
        <f>IF(AW31="","",VLOOKUP(AW31,'シフト記号表（勤務時間帯）'!$C$5:$W$46,21,FALSE))</f>
        <v/>
      </c>
      <c r="AX32" s="105" t="str">
        <f>IF(AX31="","",VLOOKUP(AX31,'シフト記号表（勤務時間帯）'!$C$5:$W$46,21,FALSE))</f>
        <v/>
      </c>
      <c r="AY32" s="278">
        <f>IF($BB$3="計画",SUM(T32:AU32),IF($BB$3="実績",SUM(T32:AX32),""))</f>
        <v>0</v>
      </c>
      <c r="AZ32" s="279"/>
      <c r="BA32" s="280">
        <f>IF($BB$3="計画",AY32/4,IF($BB$3="実績",(AY32/($BB$7/7)),""))</f>
        <v>0</v>
      </c>
      <c r="BB32" s="281"/>
      <c r="BC32" s="257"/>
      <c r="BD32" s="258"/>
      <c r="BE32" s="258"/>
      <c r="BF32" s="258"/>
      <c r="BG32" s="259"/>
    </row>
    <row r="33" spans="2:59" ht="20.25" customHeight="1" x14ac:dyDescent="0.4">
      <c r="B33" s="106"/>
      <c r="C33" s="282"/>
      <c r="D33" s="283"/>
      <c r="E33" s="284"/>
      <c r="F33" s="107">
        <f>C32</f>
        <v>0</v>
      </c>
      <c r="G33" s="325"/>
      <c r="H33" s="285"/>
      <c r="I33" s="283"/>
      <c r="J33" s="283"/>
      <c r="K33" s="284"/>
      <c r="L33" s="331"/>
      <c r="M33" s="261"/>
      <c r="N33" s="332"/>
      <c r="O33" s="108" t="s">
        <v>88</v>
      </c>
      <c r="P33" s="109"/>
      <c r="Q33" s="109"/>
      <c r="R33" s="131"/>
      <c r="S33" s="132"/>
      <c r="T33" s="112" t="str">
        <f>IF(T31="","",VLOOKUP(T31,'シフト記号表（勤務時間帯）'!$C$5:$Y$46,23,FALSE))</f>
        <v/>
      </c>
      <c r="U33" s="113" t="str">
        <f>IF(U31="","",VLOOKUP(U31,'シフト記号表（勤務時間帯）'!$C$5:$Y$46,23,FALSE))</f>
        <v/>
      </c>
      <c r="V33" s="113" t="str">
        <f>IF(V31="","",VLOOKUP(V31,'シフト記号表（勤務時間帯）'!$C$5:$Y$46,23,FALSE))</f>
        <v/>
      </c>
      <c r="W33" s="113" t="str">
        <f>IF(W31="","",VLOOKUP(W31,'シフト記号表（勤務時間帯）'!$C$5:$Y$46,23,FALSE))</f>
        <v/>
      </c>
      <c r="X33" s="113" t="str">
        <f>IF(X31="","",VLOOKUP(X31,'シフト記号表（勤務時間帯）'!$C$5:$Y$46,23,FALSE))</f>
        <v/>
      </c>
      <c r="Y33" s="113" t="str">
        <f>IF(Y31="","",VLOOKUP(Y31,'シフト記号表（勤務時間帯）'!$C$5:$Y$46,23,FALSE))</f>
        <v/>
      </c>
      <c r="Z33" s="114" t="str">
        <f>IF(Z31="","",VLOOKUP(Z31,'シフト記号表（勤務時間帯）'!$C$5:$Y$46,23,FALSE))</f>
        <v/>
      </c>
      <c r="AA33" s="112" t="str">
        <f>IF(AA31="","",VLOOKUP(AA31,'シフト記号表（勤務時間帯）'!$C$5:$Y$46,23,FALSE))</f>
        <v/>
      </c>
      <c r="AB33" s="113" t="str">
        <f>IF(AB31="","",VLOOKUP(AB31,'シフト記号表（勤務時間帯）'!$C$5:$Y$46,23,FALSE))</f>
        <v/>
      </c>
      <c r="AC33" s="113" t="str">
        <f>IF(AC31="","",VLOOKUP(AC31,'シフト記号表（勤務時間帯）'!$C$5:$Y$46,23,FALSE))</f>
        <v/>
      </c>
      <c r="AD33" s="113" t="str">
        <f>IF(AD31="","",VLOOKUP(AD31,'シフト記号表（勤務時間帯）'!$C$5:$Y$46,23,FALSE))</f>
        <v/>
      </c>
      <c r="AE33" s="113" t="str">
        <f>IF(AE31="","",VLOOKUP(AE31,'シフト記号表（勤務時間帯）'!$C$5:$Y$46,23,FALSE))</f>
        <v/>
      </c>
      <c r="AF33" s="113" t="str">
        <f>IF(AF31="","",VLOOKUP(AF31,'シフト記号表（勤務時間帯）'!$C$5:$Y$46,23,FALSE))</f>
        <v/>
      </c>
      <c r="AG33" s="114" t="str">
        <f>IF(AG31="","",VLOOKUP(AG31,'シフト記号表（勤務時間帯）'!$C$5:$Y$46,23,FALSE))</f>
        <v/>
      </c>
      <c r="AH33" s="112" t="str">
        <f>IF(AH31="","",VLOOKUP(AH31,'シフト記号表（勤務時間帯）'!$C$5:$Y$46,23,FALSE))</f>
        <v/>
      </c>
      <c r="AI33" s="113" t="str">
        <f>IF(AI31="","",VLOOKUP(AI31,'シフト記号表（勤務時間帯）'!$C$5:$Y$46,23,FALSE))</f>
        <v/>
      </c>
      <c r="AJ33" s="113" t="str">
        <f>IF(AJ31="","",VLOOKUP(AJ31,'シフト記号表（勤務時間帯）'!$C$5:$Y$46,23,FALSE))</f>
        <v/>
      </c>
      <c r="AK33" s="113" t="str">
        <f>IF(AK31="","",VLOOKUP(AK31,'シフト記号表（勤務時間帯）'!$C$5:$Y$46,23,FALSE))</f>
        <v/>
      </c>
      <c r="AL33" s="113" t="str">
        <f>IF(AL31="","",VLOOKUP(AL31,'シフト記号表（勤務時間帯）'!$C$5:$Y$46,23,FALSE))</f>
        <v/>
      </c>
      <c r="AM33" s="113" t="str">
        <f>IF(AM31="","",VLOOKUP(AM31,'シフト記号表（勤務時間帯）'!$C$5:$Y$46,23,FALSE))</f>
        <v/>
      </c>
      <c r="AN33" s="114" t="str">
        <f>IF(AN31="","",VLOOKUP(AN31,'シフト記号表（勤務時間帯）'!$C$5:$Y$46,23,FALSE))</f>
        <v/>
      </c>
      <c r="AO33" s="112" t="str">
        <f>IF(AO31="","",VLOOKUP(AO31,'シフト記号表（勤務時間帯）'!$C$5:$Y$46,23,FALSE))</f>
        <v/>
      </c>
      <c r="AP33" s="113" t="str">
        <f>IF(AP31="","",VLOOKUP(AP31,'シフト記号表（勤務時間帯）'!$C$5:$Y$46,23,FALSE))</f>
        <v/>
      </c>
      <c r="AQ33" s="113" t="str">
        <f>IF(AQ31="","",VLOOKUP(AQ31,'シフト記号表（勤務時間帯）'!$C$5:$Y$46,23,FALSE))</f>
        <v/>
      </c>
      <c r="AR33" s="113" t="str">
        <f>IF(AR31="","",VLOOKUP(AR31,'シフト記号表（勤務時間帯）'!$C$5:$Y$46,23,FALSE))</f>
        <v/>
      </c>
      <c r="AS33" s="113" t="str">
        <f>IF(AS31="","",VLOOKUP(AS31,'シフト記号表（勤務時間帯）'!$C$5:$Y$46,23,FALSE))</f>
        <v/>
      </c>
      <c r="AT33" s="113" t="str">
        <f>IF(AT31="","",VLOOKUP(AT31,'シフト記号表（勤務時間帯）'!$C$5:$Y$46,23,FALSE))</f>
        <v/>
      </c>
      <c r="AU33" s="114" t="str">
        <f>IF(AU31="","",VLOOKUP(AU31,'シフト記号表（勤務時間帯）'!$C$5:$Y$46,23,FALSE))</f>
        <v/>
      </c>
      <c r="AV33" s="112" t="str">
        <f>IF(AV31="","",VLOOKUP(AV31,'シフト記号表（勤務時間帯）'!$C$5:$Y$46,23,FALSE))</f>
        <v/>
      </c>
      <c r="AW33" s="113" t="str">
        <f>IF(AW31="","",VLOOKUP(AW31,'シフト記号表（勤務時間帯）'!$C$5:$Y$46,23,FALSE))</f>
        <v/>
      </c>
      <c r="AX33" s="115" t="str">
        <f>IF(AX31="","",VLOOKUP(AX31,'シフト記号表（勤務時間帯）'!$C$5:$Y$46,23,FALSE))</f>
        <v/>
      </c>
      <c r="AY33" s="298">
        <f>IF($BB$3="計画",SUM(T33:AU33),IF($BB$3="実績",SUM(T33:AX33),""))</f>
        <v>0</v>
      </c>
      <c r="AZ33" s="299"/>
      <c r="BA33" s="318">
        <f>IF($BB$3="計画",AY33/4,IF($BB$3="実績",(AY33/($BB$7/7)),""))</f>
        <v>0</v>
      </c>
      <c r="BB33" s="319"/>
      <c r="BC33" s="260"/>
      <c r="BD33" s="261"/>
      <c r="BE33" s="261"/>
      <c r="BF33" s="261"/>
      <c r="BG33" s="262"/>
    </row>
    <row r="34" spans="2:59" ht="20.25" customHeight="1" x14ac:dyDescent="0.4">
      <c r="B34" s="116"/>
      <c r="C34" s="274"/>
      <c r="D34" s="275"/>
      <c r="E34" s="276"/>
      <c r="F34" s="97"/>
      <c r="G34" s="337"/>
      <c r="H34" s="277"/>
      <c r="I34" s="275"/>
      <c r="J34" s="275"/>
      <c r="K34" s="276"/>
      <c r="L34" s="327"/>
      <c r="M34" s="255"/>
      <c r="N34" s="328"/>
      <c r="O34" s="118" t="s">
        <v>18</v>
      </c>
      <c r="P34" s="127"/>
      <c r="Q34" s="127"/>
      <c r="R34" s="128"/>
      <c r="S34" s="133"/>
      <c r="T34" s="122"/>
      <c r="U34" s="123"/>
      <c r="V34" s="123"/>
      <c r="W34" s="123"/>
      <c r="X34" s="123"/>
      <c r="Y34" s="123"/>
      <c r="Z34" s="124"/>
      <c r="AA34" s="122"/>
      <c r="AB34" s="123"/>
      <c r="AC34" s="123"/>
      <c r="AD34" s="123"/>
      <c r="AE34" s="123"/>
      <c r="AF34" s="123"/>
      <c r="AG34" s="124"/>
      <c r="AH34" s="122"/>
      <c r="AI34" s="123"/>
      <c r="AJ34" s="123"/>
      <c r="AK34" s="123"/>
      <c r="AL34" s="123"/>
      <c r="AM34" s="123"/>
      <c r="AN34" s="124"/>
      <c r="AO34" s="122"/>
      <c r="AP34" s="123"/>
      <c r="AQ34" s="123"/>
      <c r="AR34" s="123"/>
      <c r="AS34" s="123"/>
      <c r="AT34" s="123"/>
      <c r="AU34" s="124"/>
      <c r="AV34" s="122"/>
      <c r="AW34" s="123"/>
      <c r="AX34" s="197"/>
      <c r="AY34" s="333"/>
      <c r="AZ34" s="334"/>
      <c r="BA34" s="335"/>
      <c r="BB34" s="336"/>
      <c r="BC34" s="254"/>
      <c r="BD34" s="255"/>
      <c r="BE34" s="255"/>
      <c r="BF34" s="255"/>
      <c r="BG34" s="256"/>
    </row>
    <row r="35" spans="2:59" ht="20.25" customHeight="1" x14ac:dyDescent="0.4">
      <c r="B35" s="96">
        <f>B32+1</f>
        <v>6</v>
      </c>
      <c r="C35" s="274"/>
      <c r="D35" s="275"/>
      <c r="E35" s="276"/>
      <c r="F35" s="97"/>
      <c r="G35" s="324"/>
      <c r="H35" s="277"/>
      <c r="I35" s="275"/>
      <c r="J35" s="275"/>
      <c r="K35" s="276"/>
      <c r="L35" s="329"/>
      <c r="M35" s="258"/>
      <c r="N35" s="330"/>
      <c r="O35" s="98" t="s">
        <v>87</v>
      </c>
      <c r="P35" s="99"/>
      <c r="Q35" s="99"/>
      <c r="R35" s="100"/>
      <c r="S35" s="101"/>
      <c r="T35" s="102" t="str">
        <f>IF(T34="","",VLOOKUP(T34,'シフト記号表（勤務時間帯）'!$C$5:$W$46,21,FALSE))</f>
        <v/>
      </c>
      <c r="U35" s="103" t="str">
        <f>IF(U34="","",VLOOKUP(U34,'シフト記号表（勤務時間帯）'!$C$5:$W$46,21,FALSE))</f>
        <v/>
      </c>
      <c r="V35" s="103" t="str">
        <f>IF(V34="","",VLOOKUP(V34,'シフト記号表（勤務時間帯）'!$C$5:$W$46,21,FALSE))</f>
        <v/>
      </c>
      <c r="W35" s="103" t="str">
        <f>IF(W34="","",VLOOKUP(W34,'シフト記号表（勤務時間帯）'!$C$5:$W$46,21,FALSE))</f>
        <v/>
      </c>
      <c r="X35" s="103" t="str">
        <f>IF(X34="","",VLOOKUP(X34,'シフト記号表（勤務時間帯）'!$C$5:$W$46,21,FALSE))</f>
        <v/>
      </c>
      <c r="Y35" s="103" t="str">
        <f>IF(Y34="","",VLOOKUP(Y34,'シフト記号表（勤務時間帯）'!$C$5:$W$46,21,FALSE))</f>
        <v/>
      </c>
      <c r="Z35" s="104" t="str">
        <f>IF(Z34="","",VLOOKUP(Z34,'シフト記号表（勤務時間帯）'!$C$5:$W$46,21,FALSE))</f>
        <v/>
      </c>
      <c r="AA35" s="102" t="str">
        <f>IF(AA34="","",VLOOKUP(AA34,'シフト記号表（勤務時間帯）'!$C$5:$W$46,21,FALSE))</f>
        <v/>
      </c>
      <c r="AB35" s="103" t="str">
        <f>IF(AB34="","",VLOOKUP(AB34,'シフト記号表（勤務時間帯）'!$C$5:$W$46,21,FALSE))</f>
        <v/>
      </c>
      <c r="AC35" s="103" t="str">
        <f>IF(AC34="","",VLOOKUP(AC34,'シフト記号表（勤務時間帯）'!$C$5:$W$46,21,FALSE))</f>
        <v/>
      </c>
      <c r="AD35" s="103" t="str">
        <f>IF(AD34="","",VLOOKUP(AD34,'シフト記号表（勤務時間帯）'!$C$5:$W$46,21,FALSE))</f>
        <v/>
      </c>
      <c r="AE35" s="103" t="str">
        <f>IF(AE34="","",VLOOKUP(AE34,'シフト記号表（勤務時間帯）'!$C$5:$W$46,21,FALSE))</f>
        <v/>
      </c>
      <c r="AF35" s="103" t="str">
        <f>IF(AF34="","",VLOOKUP(AF34,'シフト記号表（勤務時間帯）'!$C$5:$W$46,21,FALSE))</f>
        <v/>
      </c>
      <c r="AG35" s="104" t="str">
        <f>IF(AG34="","",VLOOKUP(AG34,'シフト記号表（勤務時間帯）'!$C$5:$W$46,21,FALSE))</f>
        <v/>
      </c>
      <c r="AH35" s="102" t="str">
        <f>IF(AH34="","",VLOOKUP(AH34,'シフト記号表（勤務時間帯）'!$C$5:$W$46,21,FALSE))</f>
        <v/>
      </c>
      <c r="AI35" s="103" t="str">
        <f>IF(AI34="","",VLOOKUP(AI34,'シフト記号表（勤務時間帯）'!$C$5:$W$46,21,FALSE))</f>
        <v/>
      </c>
      <c r="AJ35" s="103" t="str">
        <f>IF(AJ34="","",VLOOKUP(AJ34,'シフト記号表（勤務時間帯）'!$C$5:$W$46,21,FALSE))</f>
        <v/>
      </c>
      <c r="AK35" s="103" t="str">
        <f>IF(AK34="","",VLOOKUP(AK34,'シフト記号表（勤務時間帯）'!$C$5:$W$46,21,FALSE))</f>
        <v/>
      </c>
      <c r="AL35" s="103" t="str">
        <f>IF(AL34="","",VLOOKUP(AL34,'シフト記号表（勤務時間帯）'!$C$5:$W$46,21,FALSE))</f>
        <v/>
      </c>
      <c r="AM35" s="103" t="str">
        <f>IF(AM34="","",VLOOKUP(AM34,'シフト記号表（勤務時間帯）'!$C$5:$W$46,21,FALSE))</f>
        <v/>
      </c>
      <c r="AN35" s="104" t="str">
        <f>IF(AN34="","",VLOOKUP(AN34,'シフト記号表（勤務時間帯）'!$C$5:$W$46,21,FALSE))</f>
        <v/>
      </c>
      <c r="AO35" s="102" t="str">
        <f>IF(AO34="","",VLOOKUP(AO34,'シフト記号表（勤務時間帯）'!$C$5:$W$46,21,FALSE))</f>
        <v/>
      </c>
      <c r="AP35" s="103" t="str">
        <f>IF(AP34="","",VLOOKUP(AP34,'シフト記号表（勤務時間帯）'!$C$5:$W$46,21,FALSE))</f>
        <v/>
      </c>
      <c r="AQ35" s="103" t="str">
        <f>IF(AQ34="","",VLOOKUP(AQ34,'シフト記号表（勤務時間帯）'!$C$5:$W$46,21,FALSE))</f>
        <v/>
      </c>
      <c r="AR35" s="103" t="str">
        <f>IF(AR34="","",VLOOKUP(AR34,'シフト記号表（勤務時間帯）'!$C$5:$W$46,21,FALSE))</f>
        <v/>
      </c>
      <c r="AS35" s="103" t="str">
        <f>IF(AS34="","",VLOOKUP(AS34,'シフト記号表（勤務時間帯）'!$C$5:$W$46,21,FALSE))</f>
        <v/>
      </c>
      <c r="AT35" s="103" t="str">
        <f>IF(AT34="","",VLOOKUP(AT34,'シフト記号表（勤務時間帯）'!$C$5:$W$46,21,FALSE))</f>
        <v/>
      </c>
      <c r="AU35" s="104" t="str">
        <f>IF(AU34="","",VLOOKUP(AU34,'シフト記号表（勤務時間帯）'!$C$5:$W$46,21,FALSE))</f>
        <v/>
      </c>
      <c r="AV35" s="102" t="str">
        <f>IF(AV34="","",VLOOKUP(AV34,'シフト記号表（勤務時間帯）'!$C$5:$W$46,21,FALSE))</f>
        <v/>
      </c>
      <c r="AW35" s="103" t="str">
        <f>IF(AW34="","",VLOOKUP(AW34,'シフト記号表（勤務時間帯）'!$C$5:$W$46,21,FALSE))</f>
        <v/>
      </c>
      <c r="AX35" s="105" t="str">
        <f>IF(AX34="","",VLOOKUP(AX34,'シフト記号表（勤務時間帯）'!$C$5:$W$46,21,FALSE))</f>
        <v/>
      </c>
      <c r="AY35" s="278">
        <f>IF($BB$3="計画",SUM(T35:AU35),IF($BB$3="実績",SUM(T35:AX35),""))</f>
        <v>0</v>
      </c>
      <c r="AZ35" s="279"/>
      <c r="BA35" s="280">
        <f>IF($BB$3="計画",AY35/4,IF($BB$3="実績",(AY35/($BB$7/7)),""))</f>
        <v>0</v>
      </c>
      <c r="BB35" s="281"/>
      <c r="BC35" s="257"/>
      <c r="BD35" s="258"/>
      <c r="BE35" s="258"/>
      <c r="BF35" s="258"/>
      <c r="BG35" s="259"/>
    </row>
    <row r="36" spans="2:59" ht="20.25" customHeight="1" x14ac:dyDescent="0.4">
      <c r="B36" s="106"/>
      <c r="C36" s="282"/>
      <c r="D36" s="283"/>
      <c r="E36" s="284"/>
      <c r="F36" s="107">
        <f>C35</f>
        <v>0</v>
      </c>
      <c r="G36" s="325"/>
      <c r="H36" s="285"/>
      <c r="I36" s="283"/>
      <c r="J36" s="283"/>
      <c r="K36" s="284"/>
      <c r="L36" s="331"/>
      <c r="M36" s="261"/>
      <c r="N36" s="332"/>
      <c r="O36" s="108" t="s">
        <v>88</v>
      </c>
      <c r="P36" s="130"/>
      <c r="Q36" s="130"/>
      <c r="R36" s="110"/>
      <c r="S36" s="111"/>
      <c r="T36" s="112" t="str">
        <f>IF(T34="","",VLOOKUP(T34,'シフト記号表（勤務時間帯）'!$C$5:$Y$46,23,FALSE))</f>
        <v/>
      </c>
      <c r="U36" s="113" t="str">
        <f>IF(U34="","",VLOOKUP(U34,'シフト記号表（勤務時間帯）'!$C$5:$Y$46,23,FALSE))</f>
        <v/>
      </c>
      <c r="V36" s="113" t="str">
        <f>IF(V34="","",VLOOKUP(V34,'シフト記号表（勤務時間帯）'!$C$5:$Y$46,23,FALSE))</f>
        <v/>
      </c>
      <c r="W36" s="113" t="str">
        <f>IF(W34="","",VLOOKUP(W34,'シフト記号表（勤務時間帯）'!$C$5:$Y$46,23,FALSE))</f>
        <v/>
      </c>
      <c r="X36" s="113" t="str">
        <f>IF(X34="","",VLOOKUP(X34,'シフト記号表（勤務時間帯）'!$C$5:$Y$46,23,FALSE))</f>
        <v/>
      </c>
      <c r="Y36" s="113" t="str">
        <f>IF(Y34="","",VLOOKUP(Y34,'シフト記号表（勤務時間帯）'!$C$5:$Y$46,23,FALSE))</f>
        <v/>
      </c>
      <c r="Z36" s="114" t="str">
        <f>IF(Z34="","",VLOOKUP(Z34,'シフト記号表（勤務時間帯）'!$C$5:$Y$46,23,FALSE))</f>
        <v/>
      </c>
      <c r="AA36" s="112" t="str">
        <f>IF(AA34="","",VLOOKUP(AA34,'シフト記号表（勤務時間帯）'!$C$5:$Y$46,23,FALSE))</f>
        <v/>
      </c>
      <c r="AB36" s="113" t="str">
        <f>IF(AB34="","",VLOOKUP(AB34,'シフト記号表（勤務時間帯）'!$C$5:$Y$46,23,FALSE))</f>
        <v/>
      </c>
      <c r="AC36" s="113" t="str">
        <f>IF(AC34="","",VLOOKUP(AC34,'シフト記号表（勤務時間帯）'!$C$5:$Y$46,23,FALSE))</f>
        <v/>
      </c>
      <c r="AD36" s="113" t="str">
        <f>IF(AD34="","",VLOOKUP(AD34,'シフト記号表（勤務時間帯）'!$C$5:$Y$46,23,FALSE))</f>
        <v/>
      </c>
      <c r="AE36" s="113" t="str">
        <f>IF(AE34="","",VLOOKUP(AE34,'シフト記号表（勤務時間帯）'!$C$5:$Y$46,23,FALSE))</f>
        <v/>
      </c>
      <c r="AF36" s="113" t="str">
        <f>IF(AF34="","",VLOOKUP(AF34,'シフト記号表（勤務時間帯）'!$C$5:$Y$46,23,FALSE))</f>
        <v/>
      </c>
      <c r="AG36" s="114" t="str">
        <f>IF(AG34="","",VLOOKUP(AG34,'シフト記号表（勤務時間帯）'!$C$5:$Y$46,23,FALSE))</f>
        <v/>
      </c>
      <c r="AH36" s="112" t="str">
        <f>IF(AH34="","",VLOOKUP(AH34,'シフト記号表（勤務時間帯）'!$C$5:$Y$46,23,FALSE))</f>
        <v/>
      </c>
      <c r="AI36" s="113" t="str">
        <f>IF(AI34="","",VLOOKUP(AI34,'シフト記号表（勤務時間帯）'!$C$5:$Y$46,23,FALSE))</f>
        <v/>
      </c>
      <c r="AJ36" s="113" t="str">
        <f>IF(AJ34="","",VLOOKUP(AJ34,'シフト記号表（勤務時間帯）'!$C$5:$Y$46,23,FALSE))</f>
        <v/>
      </c>
      <c r="AK36" s="113" t="str">
        <f>IF(AK34="","",VLOOKUP(AK34,'シフト記号表（勤務時間帯）'!$C$5:$Y$46,23,FALSE))</f>
        <v/>
      </c>
      <c r="AL36" s="113" t="str">
        <f>IF(AL34="","",VLOOKUP(AL34,'シフト記号表（勤務時間帯）'!$C$5:$Y$46,23,FALSE))</f>
        <v/>
      </c>
      <c r="AM36" s="113" t="str">
        <f>IF(AM34="","",VLOOKUP(AM34,'シフト記号表（勤務時間帯）'!$C$5:$Y$46,23,FALSE))</f>
        <v/>
      </c>
      <c r="AN36" s="114" t="str">
        <f>IF(AN34="","",VLOOKUP(AN34,'シフト記号表（勤務時間帯）'!$C$5:$Y$46,23,FALSE))</f>
        <v/>
      </c>
      <c r="AO36" s="112" t="str">
        <f>IF(AO34="","",VLOOKUP(AO34,'シフト記号表（勤務時間帯）'!$C$5:$Y$46,23,FALSE))</f>
        <v/>
      </c>
      <c r="AP36" s="113" t="str">
        <f>IF(AP34="","",VLOOKUP(AP34,'シフト記号表（勤務時間帯）'!$C$5:$Y$46,23,FALSE))</f>
        <v/>
      </c>
      <c r="AQ36" s="113" t="str">
        <f>IF(AQ34="","",VLOOKUP(AQ34,'シフト記号表（勤務時間帯）'!$C$5:$Y$46,23,FALSE))</f>
        <v/>
      </c>
      <c r="AR36" s="113" t="str">
        <f>IF(AR34="","",VLOOKUP(AR34,'シフト記号表（勤務時間帯）'!$C$5:$Y$46,23,FALSE))</f>
        <v/>
      </c>
      <c r="AS36" s="113" t="str">
        <f>IF(AS34="","",VLOOKUP(AS34,'シフト記号表（勤務時間帯）'!$C$5:$Y$46,23,FALSE))</f>
        <v/>
      </c>
      <c r="AT36" s="113" t="str">
        <f>IF(AT34="","",VLOOKUP(AT34,'シフト記号表（勤務時間帯）'!$C$5:$Y$46,23,FALSE))</f>
        <v/>
      </c>
      <c r="AU36" s="114" t="str">
        <f>IF(AU34="","",VLOOKUP(AU34,'シフト記号表（勤務時間帯）'!$C$5:$Y$46,23,FALSE))</f>
        <v/>
      </c>
      <c r="AV36" s="112" t="str">
        <f>IF(AV34="","",VLOOKUP(AV34,'シフト記号表（勤務時間帯）'!$C$5:$Y$46,23,FALSE))</f>
        <v/>
      </c>
      <c r="AW36" s="113" t="str">
        <f>IF(AW34="","",VLOOKUP(AW34,'シフト記号表（勤務時間帯）'!$C$5:$Y$46,23,FALSE))</f>
        <v/>
      </c>
      <c r="AX36" s="115" t="str">
        <f>IF(AX34="","",VLOOKUP(AX34,'シフト記号表（勤務時間帯）'!$C$5:$Y$46,23,FALSE))</f>
        <v/>
      </c>
      <c r="AY36" s="298">
        <f>IF($BB$3="計画",SUM(T36:AU36),IF($BB$3="実績",SUM(T36:AX36),""))</f>
        <v>0</v>
      </c>
      <c r="AZ36" s="299"/>
      <c r="BA36" s="318">
        <f>IF($BB$3="計画",AY36/4,IF($BB$3="実績",(AY36/($BB$7/7)),""))</f>
        <v>0</v>
      </c>
      <c r="BB36" s="319"/>
      <c r="BC36" s="260"/>
      <c r="BD36" s="261"/>
      <c r="BE36" s="261"/>
      <c r="BF36" s="261"/>
      <c r="BG36" s="262"/>
    </row>
    <row r="37" spans="2:59" ht="20.25" customHeight="1" x14ac:dyDescent="0.4">
      <c r="B37" s="116"/>
      <c r="C37" s="274"/>
      <c r="D37" s="275"/>
      <c r="E37" s="276"/>
      <c r="F37" s="97"/>
      <c r="G37" s="337"/>
      <c r="H37" s="277"/>
      <c r="I37" s="275"/>
      <c r="J37" s="275"/>
      <c r="K37" s="276"/>
      <c r="L37" s="327"/>
      <c r="M37" s="255"/>
      <c r="N37" s="328"/>
      <c r="O37" s="118" t="s">
        <v>18</v>
      </c>
      <c r="P37" s="119"/>
      <c r="Q37" s="119"/>
      <c r="R37" s="120"/>
      <c r="S37" s="121"/>
      <c r="T37" s="122"/>
      <c r="U37" s="123"/>
      <c r="V37" s="123"/>
      <c r="W37" s="123"/>
      <c r="X37" s="123"/>
      <c r="Y37" s="123"/>
      <c r="Z37" s="124"/>
      <c r="AA37" s="122"/>
      <c r="AB37" s="123"/>
      <c r="AC37" s="123"/>
      <c r="AD37" s="123"/>
      <c r="AE37" s="123"/>
      <c r="AF37" s="123"/>
      <c r="AG37" s="124"/>
      <c r="AH37" s="122"/>
      <c r="AI37" s="123"/>
      <c r="AJ37" s="123"/>
      <c r="AK37" s="123"/>
      <c r="AL37" s="123"/>
      <c r="AM37" s="123"/>
      <c r="AN37" s="124"/>
      <c r="AO37" s="122"/>
      <c r="AP37" s="123"/>
      <c r="AQ37" s="123"/>
      <c r="AR37" s="123"/>
      <c r="AS37" s="123"/>
      <c r="AT37" s="123"/>
      <c r="AU37" s="124"/>
      <c r="AV37" s="122"/>
      <c r="AW37" s="123"/>
      <c r="AX37" s="197"/>
      <c r="AY37" s="333"/>
      <c r="AZ37" s="334"/>
      <c r="BA37" s="335"/>
      <c r="BB37" s="336"/>
      <c r="BC37" s="254"/>
      <c r="BD37" s="255"/>
      <c r="BE37" s="255"/>
      <c r="BF37" s="255"/>
      <c r="BG37" s="256"/>
    </row>
    <row r="38" spans="2:59" ht="20.25" customHeight="1" x14ac:dyDescent="0.4">
      <c r="B38" s="96">
        <f>B35+1</f>
        <v>7</v>
      </c>
      <c r="C38" s="274"/>
      <c r="D38" s="275"/>
      <c r="E38" s="276"/>
      <c r="F38" s="97"/>
      <c r="G38" s="324"/>
      <c r="H38" s="277"/>
      <c r="I38" s="275"/>
      <c r="J38" s="275"/>
      <c r="K38" s="276"/>
      <c r="L38" s="329"/>
      <c r="M38" s="258"/>
      <c r="N38" s="330"/>
      <c r="O38" s="98" t="s">
        <v>87</v>
      </c>
      <c r="P38" s="99"/>
      <c r="Q38" s="99"/>
      <c r="R38" s="100"/>
      <c r="S38" s="101"/>
      <c r="T38" s="102" t="str">
        <f>IF(T37="","",VLOOKUP(T37,'シフト記号表（勤務時間帯）'!$C$5:$W$46,21,FALSE))</f>
        <v/>
      </c>
      <c r="U38" s="103" t="str">
        <f>IF(U37="","",VLOOKUP(U37,'シフト記号表（勤務時間帯）'!$C$5:$W$46,21,FALSE))</f>
        <v/>
      </c>
      <c r="V38" s="103" t="str">
        <f>IF(V37="","",VLOOKUP(V37,'シフト記号表（勤務時間帯）'!$C$5:$W$46,21,FALSE))</f>
        <v/>
      </c>
      <c r="W38" s="103" t="str">
        <f>IF(W37="","",VLOOKUP(W37,'シフト記号表（勤務時間帯）'!$C$5:$W$46,21,FALSE))</f>
        <v/>
      </c>
      <c r="X38" s="103" t="str">
        <f>IF(X37="","",VLOOKUP(X37,'シフト記号表（勤務時間帯）'!$C$5:$W$46,21,FALSE))</f>
        <v/>
      </c>
      <c r="Y38" s="103" t="str">
        <f>IF(Y37="","",VLOOKUP(Y37,'シフト記号表（勤務時間帯）'!$C$5:$W$46,21,FALSE))</f>
        <v/>
      </c>
      <c r="Z38" s="104" t="str">
        <f>IF(Z37="","",VLOOKUP(Z37,'シフト記号表（勤務時間帯）'!$C$5:$W$46,21,FALSE))</f>
        <v/>
      </c>
      <c r="AA38" s="102" t="str">
        <f>IF(AA37="","",VLOOKUP(AA37,'シフト記号表（勤務時間帯）'!$C$5:$W$46,21,FALSE))</f>
        <v/>
      </c>
      <c r="AB38" s="103" t="str">
        <f>IF(AB37="","",VLOOKUP(AB37,'シフト記号表（勤務時間帯）'!$C$5:$W$46,21,FALSE))</f>
        <v/>
      </c>
      <c r="AC38" s="103" t="str">
        <f>IF(AC37="","",VLOOKUP(AC37,'シフト記号表（勤務時間帯）'!$C$5:$W$46,21,FALSE))</f>
        <v/>
      </c>
      <c r="AD38" s="103" t="str">
        <f>IF(AD37="","",VLOOKUP(AD37,'シフト記号表（勤務時間帯）'!$C$5:$W$46,21,FALSE))</f>
        <v/>
      </c>
      <c r="AE38" s="103" t="str">
        <f>IF(AE37="","",VLOOKUP(AE37,'シフト記号表（勤務時間帯）'!$C$5:$W$46,21,FALSE))</f>
        <v/>
      </c>
      <c r="AF38" s="103" t="str">
        <f>IF(AF37="","",VLOOKUP(AF37,'シフト記号表（勤務時間帯）'!$C$5:$W$46,21,FALSE))</f>
        <v/>
      </c>
      <c r="AG38" s="104" t="str">
        <f>IF(AG37="","",VLOOKUP(AG37,'シフト記号表（勤務時間帯）'!$C$5:$W$46,21,FALSE))</f>
        <v/>
      </c>
      <c r="AH38" s="102" t="str">
        <f>IF(AH37="","",VLOOKUP(AH37,'シフト記号表（勤務時間帯）'!$C$5:$W$46,21,FALSE))</f>
        <v/>
      </c>
      <c r="AI38" s="103" t="str">
        <f>IF(AI37="","",VLOOKUP(AI37,'シフト記号表（勤務時間帯）'!$C$5:$W$46,21,FALSE))</f>
        <v/>
      </c>
      <c r="AJ38" s="103" t="str">
        <f>IF(AJ37="","",VLOOKUP(AJ37,'シフト記号表（勤務時間帯）'!$C$5:$W$46,21,FALSE))</f>
        <v/>
      </c>
      <c r="AK38" s="103" t="str">
        <f>IF(AK37="","",VLOOKUP(AK37,'シフト記号表（勤務時間帯）'!$C$5:$W$46,21,FALSE))</f>
        <v/>
      </c>
      <c r="AL38" s="103" t="str">
        <f>IF(AL37="","",VLOOKUP(AL37,'シフト記号表（勤務時間帯）'!$C$5:$W$46,21,FALSE))</f>
        <v/>
      </c>
      <c r="AM38" s="103" t="str">
        <f>IF(AM37="","",VLOOKUP(AM37,'シフト記号表（勤務時間帯）'!$C$5:$W$46,21,FALSE))</f>
        <v/>
      </c>
      <c r="AN38" s="104" t="str">
        <f>IF(AN37="","",VLOOKUP(AN37,'シフト記号表（勤務時間帯）'!$C$5:$W$46,21,FALSE))</f>
        <v/>
      </c>
      <c r="AO38" s="102" t="str">
        <f>IF(AO37="","",VLOOKUP(AO37,'シフト記号表（勤務時間帯）'!$C$5:$W$46,21,FALSE))</f>
        <v/>
      </c>
      <c r="AP38" s="103" t="str">
        <f>IF(AP37="","",VLOOKUP(AP37,'シフト記号表（勤務時間帯）'!$C$5:$W$46,21,FALSE))</f>
        <v/>
      </c>
      <c r="AQ38" s="103" t="str">
        <f>IF(AQ37="","",VLOOKUP(AQ37,'シフト記号表（勤務時間帯）'!$C$5:$W$46,21,FALSE))</f>
        <v/>
      </c>
      <c r="AR38" s="103" t="str">
        <f>IF(AR37="","",VLOOKUP(AR37,'シフト記号表（勤務時間帯）'!$C$5:$W$46,21,FALSE))</f>
        <v/>
      </c>
      <c r="AS38" s="103" t="str">
        <f>IF(AS37="","",VLOOKUP(AS37,'シフト記号表（勤務時間帯）'!$C$5:$W$46,21,FALSE))</f>
        <v/>
      </c>
      <c r="AT38" s="103" t="str">
        <f>IF(AT37="","",VLOOKUP(AT37,'シフト記号表（勤務時間帯）'!$C$5:$W$46,21,FALSE))</f>
        <v/>
      </c>
      <c r="AU38" s="104" t="str">
        <f>IF(AU37="","",VLOOKUP(AU37,'シフト記号表（勤務時間帯）'!$C$5:$W$46,21,FALSE))</f>
        <v/>
      </c>
      <c r="AV38" s="102" t="str">
        <f>IF(AV37="","",VLOOKUP(AV37,'シフト記号表（勤務時間帯）'!$C$5:$W$46,21,FALSE))</f>
        <v/>
      </c>
      <c r="AW38" s="103" t="str">
        <f>IF(AW37="","",VLOOKUP(AW37,'シフト記号表（勤務時間帯）'!$C$5:$W$46,21,FALSE))</f>
        <v/>
      </c>
      <c r="AX38" s="105" t="str">
        <f>IF(AX37="","",VLOOKUP(AX37,'シフト記号表（勤務時間帯）'!$C$5:$W$46,21,FALSE))</f>
        <v/>
      </c>
      <c r="AY38" s="278">
        <f>IF($BB$3="計画",SUM(T38:AU38),IF($BB$3="実績",SUM(T38:AX38),""))</f>
        <v>0</v>
      </c>
      <c r="AZ38" s="279"/>
      <c r="BA38" s="280">
        <f>IF($BB$3="計画",AY38/4,IF($BB$3="実績",(AY38/($BB$7/7)),""))</f>
        <v>0</v>
      </c>
      <c r="BB38" s="281"/>
      <c r="BC38" s="257"/>
      <c r="BD38" s="258"/>
      <c r="BE38" s="258"/>
      <c r="BF38" s="258"/>
      <c r="BG38" s="259"/>
    </row>
    <row r="39" spans="2:59" ht="20.25" customHeight="1" x14ac:dyDescent="0.4">
      <c r="B39" s="106"/>
      <c r="C39" s="282"/>
      <c r="D39" s="283"/>
      <c r="E39" s="284"/>
      <c r="F39" s="107">
        <f>C38</f>
        <v>0</v>
      </c>
      <c r="G39" s="325"/>
      <c r="H39" s="285"/>
      <c r="I39" s="283"/>
      <c r="J39" s="283"/>
      <c r="K39" s="284"/>
      <c r="L39" s="331"/>
      <c r="M39" s="261"/>
      <c r="N39" s="332"/>
      <c r="O39" s="108" t="s">
        <v>88</v>
      </c>
      <c r="P39" s="127"/>
      <c r="Q39" s="127"/>
      <c r="R39" s="128"/>
      <c r="S39" s="129"/>
      <c r="T39" s="112" t="str">
        <f>IF(T37="","",VLOOKUP(T37,'シフト記号表（勤務時間帯）'!$C$5:$Y$46,23,FALSE))</f>
        <v/>
      </c>
      <c r="U39" s="113" t="str">
        <f>IF(U37="","",VLOOKUP(U37,'シフト記号表（勤務時間帯）'!$C$5:$Y$46,23,FALSE))</f>
        <v/>
      </c>
      <c r="V39" s="113" t="str">
        <f>IF(V37="","",VLOOKUP(V37,'シフト記号表（勤務時間帯）'!$C$5:$Y$46,23,FALSE))</f>
        <v/>
      </c>
      <c r="W39" s="113" t="str">
        <f>IF(W37="","",VLOOKUP(W37,'シフト記号表（勤務時間帯）'!$C$5:$Y$46,23,FALSE))</f>
        <v/>
      </c>
      <c r="X39" s="113" t="str">
        <f>IF(X37="","",VLOOKUP(X37,'シフト記号表（勤務時間帯）'!$C$5:$Y$46,23,FALSE))</f>
        <v/>
      </c>
      <c r="Y39" s="113" t="str">
        <f>IF(Y37="","",VLOOKUP(Y37,'シフト記号表（勤務時間帯）'!$C$5:$Y$46,23,FALSE))</f>
        <v/>
      </c>
      <c r="Z39" s="114" t="str">
        <f>IF(Z37="","",VLOOKUP(Z37,'シフト記号表（勤務時間帯）'!$C$5:$Y$46,23,FALSE))</f>
        <v/>
      </c>
      <c r="AA39" s="112" t="str">
        <f>IF(AA37="","",VLOOKUP(AA37,'シフト記号表（勤務時間帯）'!$C$5:$Y$46,23,FALSE))</f>
        <v/>
      </c>
      <c r="AB39" s="113" t="str">
        <f>IF(AB37="","",VLOOKUP(AB37,'シフト記号表（勤務時間帯）'!$C$5:$Y$46,23,FALSE))</f>
        <v/>
      </c>
      <c r="AC39" s="113" t="str">
        <f>IF(AC37="","",VLOOKUP(AC37,'シフト記号表（勤務時間帯）'!$C$5:$Y$46,23,FALSE))</f>
        <v/>
      </c>
      <c r="AD39" s="113" t="str">
        <f>IF(AD37="","",VLOOKUP(AD37,'シフト記号表（勤務時間帯）'!$C$5:$Y$46,23,FALSE))</f>
        <v/>
      </c>
      <c r="AE39" s="113" t="str">
        <f>IF(AE37="","",VLOOKUP(AE37,'シフト記号表（勤務時間帯）'!$C$5:$Y$46,23,FALSE))</f>
        <v/>
      </c>
      <c r="AF39" s="113" t="str">
        <f>IF(AF37="","",VLOOKUP(AF37,'シフト記号表（勤務時間帯）'!$C$5:$Y$46,23,FALSE))</f>
        <v/>
      </c>
      <c r="AG39" s="114" t="str">
        <f>IF(AG37="","",VLOOKUP(AG37,'シフト記号表（勤務時間帯）'!$C$5:$Y$46,23,FALSE))</f>
        <v/>
      </c>
      <c r="AH39" s="112" t="str">
        <f>IF(AH37="","",VLOOKUP(AH37,'シフト記号表（勤務時間帯）'!$C$5:$Y$46,23,FALSE))</f>
        <v/>
      </c>
      <c r="AI39" s="113" t="str">
        <f>IF(AI37="","",VLOOKUP(AI37,'シフト記号表（勤務時間帯）'!$C$5:$Y$46,23,FALSE))</f>
        <v/>
      </c>
      <c r="AJ39" s="113" t="str">
        <f>IF(AJ37="","",VLOOKUP(AJ37,'シフト記号表（勤務時間帯）'!$C$5:$Y$46,23,FALSE))</f>
        <v/>
      </c>
      <c r="AK39" s="113" t="str">
        <f>IF(AK37="","",VLOOKUP(AK37,'シフト記号表（勤務時間帯）'!$C$5:$Y$46,23,FALSE))</f>
        <v/>
      </c>
      <c r="AL39" s="113" t="str">
        <f>IF(AL37="","",VLOOKUP(AL37,'シフト記号表（勤務時間帯）'!$C$5:$Y$46,23,FALSE))</f>
        <v/>
      </c>
      <c r="AM39" s="113" t="str">
        <f>IF(AM37="","",VLOOKUP(AM37,'シフト記号表（勤務時間帯）'!$C$5:$Y$46,23,FALSE))</f>
        <v/>
      </c>
      <c r="AN39" s="114" t="str">
        <f>IF(AN37="","",VLOOKUP(AN37,'シフト記号表（勤務時間帯）'!$C$5:$Y$46,23,FALSE))</f>
        <v/>
      </c>
      <c r="AO39" s="112" t="str">
        <f>IF(AO37="","",VLOOKUP(AO37,'シフト記号表（勤務時間帯）'!$C$5:$Y$46,23,FALSE))</f>
        <v/>
      </c>
      <c r="AP39" s="113" t="str">
        <f>IF(AP37="","",VLOOKUP(AP37,'シフト記号表（勤務時間帯）'!$C$5:$Y$46,23,FALSE))</f>
        <v/>
      </c>
      <c r="AQ39" s="113" t="str">
        <f>IF(AQ37="","",VLOOKUP(AQ37,'シフト記号表（勤務時間帯）'!$C$5:$Y$46,23,FALSE))</f>
        <v/>
      </c>
      <c r="AR39" s="113" t="str">
        <f>IF(AR37="","",VLOOKUP(AR37,'シフト記号表（勤務時間帯）'!$C$5:$Y$46,23,FALSE))</f>
        <v/>
      </c>
      <c r="AS39" s="113" t="str">
        <f>IF(AS37="","",VLOOKUP(AS37,'シフト記号表（勤務時間帯）'!$C$5:$Y$46,23,FALSE))</f>
        <v/>
      </c>
      <c r="AT39" s="113" t="str">
        <f>IF(AT37="","",VLOOKUP(AT37,'シフト記号表（勤務時間帯）'!$C$5:$Y$46,23,FALSE))</f>
        <v/>
      </c>
      <c r="AU39" s="114" t="str">
        <f>IF(AU37="","",VLOOKUP(AU37,'シフト記号表（勤務時間帯）'!$C$5:$Y$46,23,FALSE))</f>
        <v/>
      </c>
      <c r="AV39" s="112" t="str">
        <f>IF(AV37="","",VLOOKUP(AV37,'シフト記号表（勤務時間帯）'!$C$5:$Y$46,23,FALSE))</f>
        <v/>
      </c>
      <c r="AW39" s="113" t="str">
        <f>IF(AW37="","",VLOOKUP(AW37,'シフト記号表（勤務時間帯）'!$C$5:$Y$46,23,FALSE))</f>
        <v/>
      </c>
      <c r="AX39" s="115" t="str">
        <f>IF(AX37="","",VLOOKUP(AX37,'シフト記号表（勤務時間帯）'!$C$5:$Y$46,23,FALSE))</f>
        <v/>
      </c>
      <c r="AY39" s="298">
        <f>IF($BB$3="計画",SUM(T39:AU39),IF($BB$3="実績",SUM(T39:AX39),""))</f>
        <v>0</v>
      </c>
      <c r="AZ39" s="299"/>
      <c r="BA39" s="318">
        <f>IF($BB$3="計画",AY39/4,IF($BB$3="実績",(AY39/($BB$7/7)),""))</f>
        <v>0</v>
      </c>
      <c r="BB39" s="319"/>
      <c r="BC39" s="260"/>
      <c r="BD39" s="261"/>
      <c r="BE39" s="261"/>
      <c r="BF39" s="261"/>
      <c r="BG39" s="262"/>
    </row>
    <row r="40" spans="2:59" ht="20.25" customHeight="1" x14ac:dyDescent="0.4">
      <c r="B40" s="116"/>
      <c r="C40" s="274"/>
      <c r="D40" s="275"/>
      <c r="E40" s="276"/>
      <c r="F40" s="97"/>
      <c r="G40" s="337"/>
      <c r="H40" s="277"/>
      <c r="I40" s="275"/>
      <c r="J40" s="275"/>
      <c r="K40" s="276"/>
      <c r="L40" s="327"/>
      <c r="M40" s="255"/>
      <c r="N40" s="328"/>
      <c r="O40" s="118" t="s">
        <v>18</v>
      </c>
      <c r="P40" s="119"/>
      <c r="Q40" s="119"/>
      <c r="R40" s="120"/>
      <c r="S40" s="121"/>
      <c r="T40" s="122"/>
      <c r="U40" s="123"/>
      <c r="V40" s="123"/>
      <c r="W40" s="123"/>
      <c r="X40" s="123"/>
      <c r="Y40" s="123"/>
      <c r="Z40" s="124"/>
      <c r="AA40" s="122"/>
      <c r="AB40" s="123"/>
      <c r="AC40" s="123"/>
      <c r="AD40" s="123"/>
      <c r="AE40" s="123"/>
      <c r="AF40" s="123"/>
      <c r="AG40" s="124"/>
      <c r="AH40" s="122"/>
      <c r="AI40" s="123"/>
      <c r="AJ40" s="123"/>
      <c r="AK40" s="123"/>
      <c r="AL40" s="123"/>
      <c r="AM40" s="123"/>
      <c r="AN40" s="124"/>
      <c r="AO40" s="122"/>
      <c r="AP40" s="123"/>
      <c r="AQ40" s="123"/>
      <c r="AR40" s="123"/>
      <c r="AS40" s="123"/>
      <c r="AT40" s="123"/>
      <c r="AU40" s="124"/>
      <c r="AV40" s="122"/>
      <c r="AW40" s="123"/>
      <c r="AX40" s="197"/>
      <c r="AY40" s="333"/>
      <c r="AZ40" s="334"/>
      <c r="BA40" s="335"/>
      <c r="BB40" s="336"/>
      <c r="BC40" s="254"/>
      <c r="BD40" s="255"/>
      <c r="BE40" s="255"/>
      <c r="BF40" s="255"/>
      <c r="BG40" s="256"/>
    </row>
    <row r="41" spans="2:59" ht="20.25" customHeight="1" x14ac:dyDescent="0.4">
      <c r="B41" s="96">
        <f>B38+1</f>
        <v>8</v>
      </c>
      <c r="C41" s="274"/>
      <c r="D41" s="275"/>
      <c r="E41" s="276"/>
      <c r="F41" s="97"/>
      <c r="G41" s="324"/>
      <c r="H41" s="277"/>
      <c r="I41" s="275"/>
      <c r="J41" s="275"/>
      <c r="K41" s="276"/>
      <c r="L41" s="329"/>
      <c r="M41" s="258"/>
      <c r="N41" s="330"/>
      <c r="O41" s="98" t="s">
        <v>87</v>
      </c>
      <c r="P41" s="99"/>
      <c r="Q41" s="99"/>
      <c r="R41" s="100"/>
      <c r="S41" s="101"/>
      <c r="T41" s="102" t="str">
        <f>IF(T40="","",VLOOKUP(T40,'シフト記号表（勤務時間帯）'!$C$5:$W$46,21,FALSE))</f>
        <v/>
      </c>
      <c r="U41" s="103" t="str">
        <f>IF(U40="","",VLOOKUP(U40,'シフト記号表（勤務時間帯）'!$C$5:$W$46,21,FALSE))</f>
        <v/>
      </c>
      <c r="V41" s="103" t="str">
        <f>IF(V40="","",VLOOKUP(V40,'シフト記号表（勤務時間帯）'!$C$5:$W$46,21,FALSE))</f>
        <v/>
      </c>
      <c r="W41" s="103" t="str">
        <f>IF(W40="","",VLOOKUP(W40,'シフト記号表（勤務時間帯）'!$C$5:$W$46,21,FALSE))</f>
        <v/>
      </c>
      <c r="X41" s="103" t="str">
        <f>IF(X40="","",VLOOKUP(X40,'シフト記号表（勤務時間帯）'!$C$5:$W$46,21,FALSE))</f>
        <v/>
      </c>
      <c r="Y41" s="103" t="str">
        <f>IF(Y40="","",VLOOKUP(Y40,'シフト記号表（勤務時間帯）'!$C$5:$W$46,21,FALSE))</f>
        <v/>
      </c>
      <c r="Z41" s="104" t="str">
        <f>IF(Z40="","",VLOOKUP(Z40,'シフト記号表（勤務時間帯）'!$C$5:$W$46,21,FALSE))</f>
        <v/>
      </c>
      <c r="AA41" s="102" t="str">
        <f>IF(AA40="","",VLOOKUP(AA40,'シフト記号表（勤務時間帯）'!$C$5:$W$46,21,FALSE))</f>
        <v/>
      </c>
      <c r="AB41" s="103" t="str">
        <f>IF(AB40="","",VLOOKUP(AB40,'シフト記号表（勤務時間帯）'!$C$5:$W$46,21,FALSE))</f>
        <v/>
      </c>
      <c r="AC41" s="103" t="str">
        <f>IF(AC40="","",VLOOKUP(AC40,'シフト記号表（勤務時間帯）'!$C$5:$W$46,21,FALSE))</f>
        <v/>
      </c>
      <c r="AD41" s="103" t="str">
        <f>IF(AD40="","",VLOOKUP(AD40,'シフト記号表（勤務時間帯）'!$C$5:$W$46,21,FALSE))</f>
        <v/>
      </c>
      <c r="AE41" s="103" t="str">
        <f>IF(AE40="","",VLOOKUP(AE40,'シフト記号表（勤務時間帯）'!$C$5:$W$46,21,FALSE))</f>
        <v/>
      </c>
      <c r="AF41" s="103" t="str">
        <f>IF(AF40="","",VLOOKUP(AF40,'シフト記号表（勤務時間帯）'!$C$5:$W$46,21,FALSE))</f>
        <v/>
      </c>
      <c r="AG41" s="104" t="str">
        <f>IF(AG40="","",VLOOKUP(AG40,'シフト記号表（勤務時間帯）'!$C$5:$W$46,21,FALSE))</f>
        <v/>
      </c>
      <c r="AH41" s="102" t="str">
        <f>IF(AH40="","",VLOOKUP(AH40,'シフト記号表（勤務時間帯）'!$C$5:$W$46,21,FALSE))</f>
        <v/>
      </c>
      <c r="AI41" s="103" t="str">
        <f>IF(AI40="","",VLOOKUP(AI40,'シフト記号表（勤務時間帯）'!$C$5:$W$46,21,FALSE))</f>
        <v/>
      </c>
      <c r="AJ41" s="103" t="str">
        <f>IF(AJ40="","",VLOOKUP(AJ40,'シフト記号表（勤務時間帯）'!$C$5:$W$46,21,FALSE))</f>
        <v/>
      </c>
      <c r="AK41" s="103" t="str">
        <f>IF(AK40="","",VLOOKUP(AK40,'シフト記号表（勤務時間帯）'!$C$5:$W$46,21,FALSE))</f>
        <v/>
      </c>
      <c r="AL41" s="103" t="str">
        <f>IF(AL40="","",VLOOKUP(AL40,'シフト記号表（勤務時間帯）'!$C$5:$W$46,21,FALSE))</f>
        <v/>
      </c>
      <c r="AM41" s="103" t="str">
        <f>IF(AM40="","",VLOOKUP(AM40,'シフト記号表（勤務時間帯）'!$C$5:$W$46,21,FALSE))</f>
        <v/>
      </c>
      <c r="AN41" s="104" t="str">
        <f>IF(AN40="","",VLOOKUP(AN40,'シフト記号表（勤務時間帯）'!$C$5:$W$46,21,FALSE))</f>
        <v/>
      </c>
      <c r="AO41" s="102" t="str">
        <f>IF(AO40="","",VLOOKUP(AO40,'シフト記号表（勤務時間帯）'!$C$5:$W$46,21,FALSE))</f>
        <v/>
      </c>
      <c r="AP41" s="103" t="str">
        <f>IF(AP40="","",VLOOKUP(AP40,'シフト記号表（勤務時間帯）'!$C$5:$W$46,21,FALSE))</f>
        <v/>
      </c>
      <c r="AQ41" s="103" t="str">
        <f>IF(AQ40="","",VLOOKUP(AQ40,'シフト記号表（勤務時間帯）'!$C$5:$W$46,21,FALSE))</f>
        <v/>
      </c>
      <c r="AR41" s="103" t="str">
        <f>IF(AR40="","",VLOOKUP(AR40,'シフト記号表（勤務時間帯）'!$C$5:$W$46,21,FALSE))</f>
        <v/>
      </c>
      <c r="AS41" s="103" t="str">
        <f>IF(AS40="","",VLOOKUP(AS40,'シフト記号表（勤務時間帯）'!$C$5:$W$46,21,FALSE))</f>
        <v/>
      </c>
      <c r="AT41" s="103" t="str">
        <f>IF(AT40="","",VLOOKUP(AT40,'シフト記号表（勤務時間帯）'!$C$5:$W$46,21,FALSE))</f>
        <v/>
      </c>
      <c r="AU41" s="104" t="str">
        <f>IF(AU40="","",VLOOKUP(AU40,'シフト記号表（勤務時間帯）'!$C$5:$W$46,21,FALSE))</f>
        <v/>
      </c>
      <c r="AV41" s="102" t="str">
        <f>IF(AV40="","",VLOOKUP(AV40,'シフト記号表（勤務時間帯）'!$C$5:$W$46,21,FALSE))</f>
        <v/>
      </c>
      <c r="AW41" s="103" t="str">
        <f>IF(AW40="","",VLOOKUP(AW40,'シフト記号表（勤務時間帯）'!$C$5:$W$46,21,FALSE))</f>
        <v/>
      </c>
      <c r="AX41" s="105" t="str">
        <f>IF(AX40="","",VLOOKUP(AX40,'シフト記号表（勤務時間帯）'!$C$5:$W$46,21,FALSE))</f>
        <v/>
      </c>
      <c r="AY41" s="278">
        <f>IF($BB$3="計画",SUM(T41:AU41),IF($BB$3="実績",SUM(T41:AX41),""))</f>
        <v>0</v>
      </c>
      <c r="AZ41" s="279"/>
      <c r="BA41" s="280">
        <f>IF($BB$3="計画",AY41/4,IF($BB$3="実績",(AY41/($BB$7/7)),""))</f>
        <v>0</v>
      </c>
      <c r="BB41" s="281"/>
      <c r="BC41" s="257"/>
      <c r="BD41" s="258"/>
      <c r="BE41" s="258"/>
      <c r="BF41" s="258"/>
      <c r="BG41" s="259"/>
    </row>
    <row r="42" spans="2:59" ht="20.25" customHeight="1" x14ac:dyDescent="0.4">
      <c r="B42" s="106"/>
      <c r="C42" s="282"/>
      <c r="D42" s="283"/>
      <c r="E42" s="284"/>
      <c r="F42" s="107">
        <f>C41</f>
        <v>0</v>
      </c>
      <c r="G42" s="325"/>
      <c r="H42" s="285"/>
      <c r="I42" s="283"/>
      <c r="J42" s="283"/>
      <c r="K42" s="284"/>
      <c r="L42" s="331"/>
      <c r="M42" s="261"/>
      <c r="N42" s="332"/>
      <c r="O42" s="108" t="s">
        <v>88</v>
      </c>
      <c r="P42" s="130"/>
      <c r="Q42" s="130"/>
      <c r="R42" s="110"/>
      <c r="S42" s="111"/>
      <c r="T42" s="112" t="str">
        <f>IF(T40="","",VLOOKUP(T40,'シフト記号表（勤務時間帯）'!$C$5:$Y$46,23,FALSE))</f>
        <v/>
      </c>
      <c r="U42" s="113" t="str">
        <f>IF(U40="","",VLOOKUP(U40,'シフト記号表（勤務時間帯）'!$C$5:$Y$46,23,FALSE))</f>
        <v/>
      </c>
      <c r="V42" s="113" t="str">
        <f>IF(V40="","",VLOOKUP(V40,'シフト記号表（勤務時間帯）'!$C$5:$Y$46,23,FALSE))</f>
        <v/>
      </c>
      <c r="W42" s="113" t="str">
        <f>IF(W40="","",VLOOKUP(W40,'シフト記号表（勤務時間帯）'!$C$5:$Y$46,23,FALSE))</f>
        <v/>
      </c>
      <c r="X42" s="113" t="str">
        <f>IF(X40="","",VLOOKUP(X40,'シフト記号表（勤務時間帯）'!$C$5:$Y$46,23,FALSE))</f>
        <v/>
      </c>
      <c r="Y42" s="113" t="str">
        <f>IF(Y40="","",VLOOKUP(Y40,'シフト記号表（勤務時間帯）'!$C$5:$Y$46,23,FALSE))</f>
        <v/>
      </c>
      <c r="Z42" s="114" t="str">
        <f>IF(Z40="","",VLOOKUP(Z40,'シフト記号表（勤務時間帯）'!$C$5:$Y$46,23,FALSE))</f>
        <v/>
      </c>
      <c r="AA42" s="112" t="str">
        <f>IF(AA40="","",VLOOKUP(AA40,'シフト記号表（勤務時間帯）'!$C$5:$Y$46,23,FALSE))</f>
        <v/>
      </c>
      <c r="AB42" s="113" t="str">
        <f>IF(AB40="","",VLOOKUP(AB40,'シフト記号表（勤務時間帯）'!$C$5:$Y$46,23,FALSE))</f>
        <v/>
      </c>
      <c r="AC42" s="113" t="str">
        <f>IF(AC40="","",VLOOKUP(AC40,'シフト記号表（勤務時間帯）'!$C$5:$Y$46,23,FALSE))</f>
        <v/>
      </c>
      <c r="AD42" s="113" t="str">
        <f>IF(AD40="","",VLOOKUP(AD40,'シフト記号表（勤務時間帯）'!$C$5:$Y$46,23,FALSE))</f>
        <v/>
      </c>
      <c r="AE42" s="113" t="str">
        <f>IF(AE40="","",VLOOKUP(AE40,'シフト記号表（勤務時間帯）'!$C$5:$Y$46,23,FALSE))</f>
        <v/>
      </c>
      <c r="AF42" s="113" t="str">
        <f>IF(AF40="","",VLOOKUP(AF40,'シフト記号表（勤務時間帯）'!$C$5:$Y$46,23,FALSE))</f>
        <v/>
      </c>
      <c r="AG42" s="114" t="str">
        <f>IF(AG40="","",VLOOKUP(AG40,'シフト記号表（勤務時間帯）'!$C$5:$Y$46,23,FALSE))</f>
        <v/>
      </c>
      <c r="AH42" s="112" t="str">
        <f>IF(AH40="","",VLOOKUP(AH40,'シフト記号表（勤務時間帯）'!$C$5:$Y$46,23,FALSE))</f>
        <v/>
      </c>
      <c r="AI42" s="113" t="str">
        <f>IF(AI40="","",VLOOKUP(AI40,'シフト記号表（勤務時間帯）'!$C$5:$Y$46,23,FALSE))</f>
        <v/>
      </c>
      <c r="AJ42" s="113" t="str">
        <f>IF(AJ40="","",VLOOKUP(AJ40,'シフト記号表（勤務時間帯）'!$C$5:$Y$46,23,FALSE))</f>
        <v/>
      </c>
      <c r="AK42" s="113" t="str">
        <f>IF(AK40="","",VLOOKUP(AK40,'シフト記号表（勤務時間帯）'!$C$5:$Y$46,23,FALSE))</f>
        <v/>
      </c>
      <c r="AL42" s="113" t="str">
        <f>IF(AL40="","",VLOOKUP(AL40,'シフト記号表（勤務時間帯）'!$C$5:$Y$46,23,FALSE))</f>
        <v/>
      </c>
      <c r="AM42" s="113" t="str">
        <f>IF(AM40="","",VLOOKUP(AM40,'シフト記号表（勤務時間帯）'!$C$5:$Y$46,23,FALSE))</f>
        <v/>
      </c>
      <c r="AN42" s="114" t="str">
        <f>IF(AN40="","",VLOOKUP(AN40,'シフト記号表（勤務時間帯）'!$C$5:$Y$46,23,FALSE))</f>
        <v/>
      </c>
      <c r="AO42" s="112" t="str">
        <f>IF(AO40="","",VLOOKUP(AO40,'シフト記号表（勤務時間帯）'!$C$5:$Y$46,23,FALSE))</f>
        <v/>
      </c>
      <c r="AP42" s="113" t="str">
        <f>IF(AP40="","",VLOOKUP(AP40,'シフト記号表（勤務時間帯）'!$C$5:$Y$46,23,FALSE))</f>
        <v/>
      </c>
      <c r="AQ42" s="113" t="str">
        <f>IF(AQ40="","",VLOOKUP(AQ40,'シフト記号表（勤務時間帯）'!$C$5:$Y$46,23,FALSE))</f>
        <v/>
      </c>
      <c r="AR42" s="113" t="str">
        <f>IF(AR40="","",VLOOKUP(AR40,'シフト記号表（勤務時間帯）'!$C$5:$Y$46,23,FALSE))</f>
        <v/>
      </c>
      <c r="AS42" s="113" t="str">
        <f>IF(AS40="","",VLOOKUP(AS40,'シフト記号表（勤務時間帯）'!$C$5:$Y$46,23,FALSE))</f>
        <v/>
      </c>
      <c r="AT42" s="113" t="str">
        <f>IF(AT40="","",VLOOKUP(AT40,'シフト記号表（勤務時間帯）'!$C$5:$Y$46,23,FALSE))</f>
        <v/>
      </c>
      <c r="AU42" s="114" t="str">
        <f>IF(AU40="","",VLOOKUP(AU40,'シフト記号表（勤務時間帯）'!$C$5:$Y$46,23,FALSE))</f>
        <v/>
      </c>
      <c r="AV42" s="112" t="str">
        <f>IF(AV40="","",VLOOKUP(AV40,'シフト記号表（勤務時間帯）'!$C$5:$Y$46,23,FALSE))</f>
        <v/>
      </c>
      <c r="AW42" s="113" t="str">
        <f>IF(AW40="","",VLOOKUP(AW40,'シフト記号表（勤務時間帯）'!$C$5:$Y$46,23,FALSE))</f>
        <v/>
      </c>
      <c r="AX42" s="115" t="str">
        <f>IF(AX40="","",VLOOKUP(AX40,'シフト記号表（勤務時間帯）'!$C$5:$Y$46,23,FALSE))</f>
        <v/>
      </c>
      <c r="AY42" s="298">
        <f>IF($BB$3="計画",SUM(T42:AU42),IF($BB$3="実績",SUM(T42:AX42),""))</f>
        <v>0</v>
      </c>
      <c r="AZ42" s="299"/>
      <c r="BA42" s="318">
        <f>IF($BB$3="計画",AY42/4,IF($BB$3="実績",(AY42/($BB$7/7)),""))</f>
        <v>0</v>
      </c>
      <c r="BB42" s="319"/>
      <c r="BC42" s="260"/>
      <c r="BD42" s="261"/>
      <c r="BE42" s="261"/>
      <c r="BF42" s="261"/>
      <c r="BG42" s="262"/>
    </row>
    <row r="43" spans="2:59" ht="20.25" customHeight="1" x14ac:dyDescent="0.4">
      <c r="B43" s="116"/>
      <c r="C43" s="274"/>
      <c r="D43" s="275"/>
      <c r="E43" s="276"/>
      <c r="F43" s="97"/>
      <c r="G43" s="337"/>
      <c r="H43" s="277"/>
      <c r="I43" s="275"/>
      <c r="J43" s="275"/>
      <c r="K43" s="276"/>
      <c r="L43" s="327"/>
      <c r="M43" s="255"/>
      <c r="N43" s="328"/>
      <c r="O43" s="118" t="s">
        <v>18</v>
      </c>
      <c r="P43" s="119"/>
      <c r="Q43" s="119"/>
      <c r="R43" s="120"/>
      <c r="S43" s="121"/>
      <c r="T43" s="122"/>
      <c r="U43" s="123"/>
      <c r="V43" s="123"/>
      <c r="W43" s="123"/>
      <c r="X43" s="123"/>
      <c r="Y43" s="123"/>
      <c r="Z43" s="124"/>
      <c r="AA43" s="122"/>
      <c r="AB43" s="123"/>
      <c r="AC43" s="123"/>
      <c r="AD43" s="123"/>
      <c r="AE43" s="123"/>
      <c r="AF43" s="123"/>
      <c r="AG43" s="124"/>
      <c r="AH43" s="122"/>
      <c r="AI43" s="123"/>
      <c r="AJ43" s="123"/>
      <c r="AK43" s="123"/>
      <c r="AL43" s="123"/>
      <c r="AM43" s="123"/>
      <c r="AN43" s="124"/>
      <c r="AO43" s="122"/>
      <c r="AP43" s="123"/>
      <c r="AQ43" s="123"/>
      <c r="AR43" s="123"/>
      <c r="AS43" s="123"/>
      <c r="AT43" s="123"/>
      <c r="AU43" s="124"/>
      <c r="AV43" s="122"/>
      <c r="AW43" s="123"/>
      <c r="AX43" s="197"/>
      <c r="AY43" s="333"/>
      <c r="AZ43" s="334"/>
      <c r="BA43" s="335"/>
      <c r="BB43" s="336"/>
      <c r="BC43" s="254"/>
      <c r="BD43" s="255"/>
      <c r="BE43" s="255"/>
      <c r="BF43" s="255"/>
      <c r="BG43" s="256"/>
    </row>
    <row r="44" spans="2:59" ht="20.25" customHeight="1" x14ac:dyDescent="0.4">
      <c r="B44" s="96">
        <f>B41+1</f>
        <v>9</v>
      </c>
      <c r="C44" s="274"/>
      <c r="D44" s="275"/>
      <c r="E44" s="276"/>
      <c r="F44" s="97"/>
      <c r="G44" s="324"/>
      <c r="H44" s="277"/>
      <c r="I44" s="275"/>
      <c r="J44" s="275"/>
      <c r="K44" s="276"/>
      <c r="L44" s="329"/>
      <c r="M44" s="258"/>
      <c r="N44" s="330"/>
      <c r="O44" s="98" t="s">
        <v>87</v>
      </c>
      <c r="P44" s="99"/>
      <c r="Q44" s="99"/>
      <c r="R44" s="100"/>
      <c r="S44" s="101"/>
      <c r="T44" s="102" t="str">
        <f>IF(T43="","",VLOOKUP(T43,'シフト記号表（勤務時間帯）'!$C$5:$W$46,21,FALSE))</f>
        <v/>
      </c>
      <c r="U44" s="103" t="str">
        <f>IF(U43="","",VLOOKUP(U43,'シフト記号表（勤務時間帯）'!$C$5:$W$46,21,FALSE))</f>
        <v/>
      </c>
      <c r="V44" s="103" t="str">
        <f>IF(V43="","",VLOOKUP(V43,'シフト記号表（勤務時間帯）'!$C$5:$W$46,21,FALSE))</f>
        <v/>
      </c>
      <c r="W44" s="103" t="str">
        <f>IF(W43="","",VLOOKUP(W43,'シフト記号表（勤務時間帯）'!$C$5:$W$46,21,FALSE))</f>
        <v/>
      </c>
      <c r="X44" s="103" t="str">
        <f>IF(X43="","",VLOOKUP(X43,'シフト記号表（勤務時間帯）'!$C$5:$W$46,21,FALSE))</f>
        <v/>
      </c>
      <c r="Y44" s="103" t="str">
        <f>IF(Y43="","",VLOOKUP(Y43,'シフト記号表（勤務時間帯）'!$C$5:$W$46,21,FALSE))</f>
        <v/>
      </c>
      <c r="Z44" s="104" t="str">
        <f>IF(Z43="","",VLOOKUP(Z43,'シフト記号表（勤務時間帯）'!$C$5:$W$46,21,FALSE))</f>
        <v/>
      </c>
      <c r="AA44" s="102" t="str">
        <f>IF(AA43="","",VLOOKUP(AA43,'シフト記号表（勤務時間帯）'!$C$5:$W$46,21,FALSE))</f>
        <v/>
      </c>
      <c r="AB44" s="103" t="str">
        <f>IF(AB43="","",VLOOKUP(AB43,'シフト記号表（勤務時間帯）'!$C$5:$W$46,21,FALSE))</f>
        <v/>
      </c>
      <c r="AC44" s="103" t="str">
        <f>IF(AC43="","",VLOOKUP(AC43,'シフト記号表（勤務時間帯）'!$C$5:$W$46,21,FALSE))</f>
        <v/>
      </c>
      <c r="AD44" s="103" t="str">
        <f>IF(AD43="","",VLOOKUP(AD43,'シフト記号表（勤務時間帯）'!$C$5:$W$46,21,FALSE))</f>
        <v/>
      </c>
      <c r="AE44" s="103" t="str">
        <f>IF(AE43="","",VLOOKUP(AE43,'シフト記号表（勤務時間帯）'!$C$5:$W$46,21,FALSE))</f>
        <v/>
      </c>
      <c r="AF44" s="103" t="str">
        <f>IF(AF43="","",VLOOKUP(AF43,'シフト記号表（勤務時間帯）'!$C$5:$W$46,21,FALSE))</f>
        <v/>
      </c>
      <c r="AG44" s="104" t="str">
        <f>IF(AG43="","",VLOOKUP(AG43,'シフト記号表（勤務時間帯）'!$C$5:$W$46,21,FALSE))</f>
        <v/>
      </c>
      <c r="AH44" s="102" t="str">
        <f>IF(AH43="","",VLOOKUP(AH43,'シフト記号表（勤務時間帯）'!$C$5:$W$46,21,FALSE))</f>
        <v/>
      </c>
      <c r="AI44" s="103" t="str">
        <f>IF(AI43="","",VLOOKUP(AI43,'シフト記号表（勤務時間帯）'!$C$5:$W$46,21,FALSE))</f>
        <v/>
      </c>
      <c r="AJ44" s="103" t="str">
        <f>IF(AJ43="","",VLOOKUP(AJ43,'シフト記号表（勤務時間帯）'!$C$5:$W$46,21,FALSE))</f>
        <v/>
      </c>
      <c r="AK44" s="103" t="str">
        <f>IF(AK43="","",VLOOKUP(AK43,'シフト記号表（勤務時間帯）'!$C$5:$W$46,21,FALSE))</f>
        <v/>
      </c>
      <c r="AL44" s="103" t="str">
        <f>IF(AL43="","",VLOOKUP(AL43,'シフト記号表（勤務時間帯）'!$C$5:$W$46,21,FALSE))</f>
        <v/>
      </c>
      <c r="AM44" s="103" t="str">
        <f>IF(AM43="","",VLOOKUP(AM43,'シフト記号表（勤務時間帯）'!$C$5:$W$46,21,FALSE))</f>
        <v/>
      </c>
      <c r="AN44" s="104" t="str">
        <f>IF(AN43="","",VLOOKUP(AN43,'シフト記号表（勤務時間帯）'!$C$5:$W$46,21,FALSE))</f>
        <v/>
      </c>
      <c r="AO44" s="102" t="str">
        <f>IF(AO43="","",VLOOKUP(AO43,'シフト記号表（勤務時間帯）'!$C$5:$W$46,21,FALSE))</f>
        <v/>
      </c>
      <c r="AP44" s="103" t="str">
        <f>IF(AP43="","",VLOOKUP(AP43,'シフト記号表（勤務時間帯）'!$C$5:$W$46,21,FALSE))</f>
        <v/>
      </c>
      <c r="AQ44" s="103" t="str">
        <f>IF(AQ43="","",VLOOKUP(AQ43,'シフト記号表（勤務時間帯）'!$C$5:$W$46,21,FALSE))</f>
        <v/>
      </c>
      <c r="AR44" s="103" t="str">
        <f>IF(AR43="","",VLOOKUP(AR43,'シフト記号表（勤務時間帯）'!$C$5:$W$46,21,FALSE))</f>
        <v/>
      </c>
      <c r="AS44" s="103" t="str">
        <f>IF(AS43="","",VLOOKUP(AS43,'シフト記号表（勤務時間帯）'!$C$5:$W$46,21,FALSE))</f>
        <v/>
      </c>
      <c r="AT44" s="103" t="str">
        <f>IF(AT43="","",VLOOKUP(AT43,'シフト記号表（勤務時間帯）'!$C$5:$W$46,21,FALSE))</f>
        <v/>
      </c>
      <c r="AU44" s="104" t="str">
        <f>IF(AU43="","",VLOOKUP(AU43,'シフト記号表（勤務時間帯）'!$C$5:$W$46,21,FALSE))</f>
        <v/>
      </c>
      <c r="AV44" s="102" t="str">
        <f>IF(AV43="","",VLOOKUP(AV43,'シフト記号表（勤務時間帯）'!$C$5:$W$46,21,FALSE))</f>
        <v/>
      </c>
      <c r="AW44" s="103" t="str">
        <f>IF(AW43="","",VLOOKUP(AW43,'シフト記号表（勤務時間帯）'!$C$5:$W$46,21,FALSE))</f>
        <v/>
      </c>
      <c r="AX44" s="105" t="str">
        <f>IF(AX43="","",VLOOKUP(AX43,'シフト記号表（勤務時間帯）'!$C$5:$W$46,21,FALSE))</f>
        <v/>
      </c>
      <c r="AY44" s="278">
        <f>IF($BB$3="計画",SUM(T44:AU44),IF($BB$3="実績",SUM(T44:AX44),""))</f>
        <v>0</v>
      </c>
      <c r="AZ44" s="279"/>
      <c r="BA44" s="280">
        <f>IF($BB$3="計画",AY44/4,IF($BB$3="実績",(AY44/($BB$7/7)),""))</f>
        <v>0</v>
      </c>
      <c r="BB44" s="281"/>
      <c r="BC44" s="257"/>
      <c r="BD44" s="258"/>
      <c r="BE44" s="258"/>
      <c r="BF44" s="258"/>
      <c r="BG44" s="259"/>
    </row>
    <row r="45" spans="2:59" ht="20.25" customHeight="1" x14ac:dyDescent="0.4">
      <c r="B45" s="106"/>
      <c r="C45" s="282"/>
      <c r="D45" s="283"/>
      <c r="E45" s="284"/>
      <c r="F45" s="107">
        <f>C44</f>
        <v>0</v>
      </c>
      <c r="G45" s="325"/>
      <c r="H45" s="285"/>
      <c r="I45" s="283"/>
      <c r="J45" s="283"/>
      <c r="K45" s="284"/>
      <c r="L45" s="331"/>
      <c r="M45" s="261"/>
      <c r="N45" s="332"/>
      <c r="O45" s="108" t="s">
        <v>88</v>
      </c>
      <c r="P45" s="109"/>
      <c r="Q45" s="109"/>
      <c r="R45" s="131"/>
      <c r="S45" s="132"/>
      <c r="T45" s="112" t="str">
        <f>IF(T43="","",VLOOKUP(T43,'シフト記号表（勤務時間帯）'!$C$5:$Y$46,23,FALSE))</f>
        <v/>
      </c>
      <c r="U45" s="113" t="str">
        <f>IF(U43="","",VLOOKUP(U43,'シフト記号表（勤務時間帯）'!$C$5:$Y$46,23,FALSE))</f>
        <v/>
      </c>
      <c r="V45" s="113" t="str">
        <f>IF(V43="","",VLOOKUP(V43,'シフト記号表（勤務時間帯）'!$C$5:$Y$46,23,FALSE))</f>
        <v/>
      </c>
      <c r="W45" s="113" t="str">
        <f>IF(W43="","",VLOOKUP(W43,'シフト記号表（勤務時間帯）'!$C$5:$Y$46,23,FALSE))</f>
        <v/>
      </c>
      <c r="X45" s="113" t="str">
        <f>IF(X43="","",VLOOKUP(X43,'シフト記号表（勤務時間帯）'!$C$5:$Y$46,23,FALSE))</f>
        <v/>
      </c>
      <c r="Y45" s="113" t="str">
        <f>IF(Y43="","",VLOOKUP(Y43,'シフト記号表（勤務時間帯）'!$C$5:$Y$46,23,FALSE))</f>
        <v/>
      </c>
      <c r="Z45" s="114" t="str">
        <f>IF(Z43="","",VLOOKUP(Z43,'シフト記号表（勤務時間帯）'!$C$5:$Y$46,23,FALSE))</f>
        <v/>
      </c>
      <c r="AA45" s="112" t="str">
        <f>IF(AA43="","",VLOOKUP(AA43,'シフト記号表（勤務時間帯）'!$C$5:$Y$46,23,FALSE))</f>
        <v/>
      </c>
      <c r="AB45" s="113" t="str">
        <f>IF(AB43="","",VLOOKUP(AB43,'シフト記号表（勤務時間帯）'!$C$5:$Y$46,23,FALSE))</f>
        <v/>
      </c>
      <c r="AC45" s="113" t="str">
        <f>IF(AC43="","",VLOOKUP(AC43,'シフト記号表（勤務時間帯）'!$C$5:$Y$46,23,FALSE))</f>
        <v/>
      </c>
      <c r="AD45" s="113" t="str">
        <f>IF(AD43="","",VLOOKUP(AD43,'シフト記号表（勤務時間帯）'!$C$5:$Y$46,23,FALSE))</f>
        <v/>
      </c>
      <c r="AE45" s="113" t="str">
        <f>IF(AE43="","",VLOOKUP(AE43,'シフト記号表（勤務時間帯）'!$C$5:$Y$46,23,FALSE))</f>
        <v/>
      </c>
      <c r="AF45" s="113" t="str">
        <f>IF(AF43="","",VLOOKUP(AF43,'シフト記号表（勤務時間帯）'!$C$5:$Y$46,23,FALSE))</f>
        <v/>
      </c>
      <c r="AG45" s="114" t="str">
        <f>IF(AG43="","",VLOOKUP(AG43,'シフト記号表（勤務時間帯）'!$C$5:$Y$46,23,FALSE))</f>
        <v/>
      </c>
      <c r="AH45" s="112" t="str">
        <f>IF(AH43="","",VLOOKUP(AH43,'シフト記号表（勤務時間帯）'!$C$5:$Y$46,23,FALSE))</f>
        <v/>
      </c>
      <c r="AI45" s="113" t="str">
        <f>IF(AI43="","",VLOOKUP(AI43,'シフト記号表（勤務時間帯）'!$C$5:$Y$46,23,FALSE))</f>
        <v/>
      </c>
      <c r="AJ45" s="113" t="str">
        <f>IF(AJ43="","",VLOOKUP(AJ43,'シフト記号表（勤務時間帯）'!$C$5:$Y$46,23,FALSE))</f>
        <v/>
      </c>
      <c r="AK45" s="113" t="str">
        <f>IF(AK43="","",VLOOKUP(AK43,'シフト記号表（勤務時間帯）'!$C$5:$Y$46,23,FALSE))</f>
        <v/>
      </c>
      <c r="AL45" s="113" t="str">
        <f>IF(AL43="","",VLOOKUP(AL43,'シフト記号表（勤務時間帯）'!$C$5:$Y$46,23,FALSE))</f>
        <v/>
      </c>
      <c r="AM45" s="113" t="str">
        <f>IF(AM43="","",VLOOKUP(AM43,'シフト記号表（勤務時間帯）'!$C$5:$Y$46,23,FALSE))</f>
        <v/>
      </c>
      <c r="AN45" s="114" t="str">
        <f>IF(AN43="","",VLOOKUP(AN43,'シフト記号表（勤務時間帯）'!$C$5:$Y$46,23,FALSE))</f>
        <v/>
      </c>
      <c r="AO45" s="112" t="str">
        <f>IF(AO43="","",VLOOKUP(AO43,'シフト記号表（勤務時間帯）'!$C$5:$Y$46,23,FALSE))</f>
        <v/>
      </c>
      <c r="AP45" s="113" t="str">
        <f>IF(AP43="","",VLOOKUP(AP43,'シフト記号表（勤務時間帯）'!$C$5:$Y$46,23,FALSE))</f>
        <v/>
      </c>
      <c r="AQ45" s="113" t="str">
        <f>IF(AQ43="","",VLOOKUP(AQ43,'シフト記号表（勤務時間帯）'!$C$5:$Y$46,23,FALSE))</f>
        <v/>
      </c>
      <c r="AR45" s="113" t="str">
        <f>IF(AR43="","",VLOOKUP(AR43,'シフト記号表（勤務時間帯）'!$C$5:$Y$46,23,FALSE))</f>
        <v/>
      </c>
      <c r="AS45" s="113" t="str">
        <f>IF(AS43="","",VLOOKUP(AS43,'シフト記号表（勤務時間帯）'!$C$5:$Y$46,23,FALSE))</f>
        <v/>
      </c>
      <c r="AT45" s="113" t="str">
        <f>IF(AT43="","",VLOOKUP(AT43,'シフト記号表（勤務時間帯）'!$C$5:$Y$46,23,FALSE))</f>
        <v/>
      </c>
      <c r="AU45" s="114" t="str">
        <f>IF(AU43="","",VLOOKUP(AU43,'シフト記号表（勤務時間帯）'!$C$5:$Y$46,23,FALSE))</f>
        <v/>
      </c>
      <c r="AV45" s="112" t="str">
        <f>IF(AV43="","",VLOOKUP(AV43,'シフト記号表（勤務時間帯）'!$C$5:$Y$46,23,FALSE))</f>
        <v/>
      </c>
      <c r="AW45" s="113" t="str">
        <f>IF(AW43="","",VLOOKUP(AW43,'シフト記号表（勤務時間帯）'!$C$5:$Y$46,23,FALSE))</f>
        <v/>
      </c>
      <c r="AX45" s="115" t="str">
        <f>IF(AX43="","",VLOOKUP(AX43,'シフト記号表（勤務時間帯）'!$C$5:$Y$46,23,FALSE))</f>
        <v/>
      </c>
      <c r="AY45" s="298">
        <f>IF($BB$3="計画",SUM(T45:AU45),IF($BB$3="実績",SUM(T45:AX45),""))</f>
        <v>0</v>
      </c>
      <c r="AZ45" s="299"/>
      <c r="BA45" s="318">
        <f>IF($BB$3="計画",AY45/4,IF($BB$3="実績",(AY45/($BB$7/7)),""))</f>
        <v>0</v>
      </c>
      <c r="BB45" s="319"/>
      <c r="BC45" s="260"/>
      <c r="BD45" s="261"/>
      <c r="BE45" s="261"/>
      <c r="BF45" s="261"/>
      <c r="BG45" s="262"/>
    </row>
    <row r="46" spans="2:59" ht="20.25" customHeight="1" x14ac:dyDescent="0.4">
      <c r="B46" s="116"/>
      <c r="C46" s="274"/>
      <c r="D46" s="275"/>
      <c r="E46" s="276"/>
      <c r="F46" s="97"/>
      <c r="G46" s="337"/>
      <c r="H46" s="277"/>
      <c r="I46" s="275"/>
      <c r="J46" s="275"/>
      <c r="K46" s="276"/>
      <c r="L46" s="327"/>
      <c r="M46" s="255"/>
      <c r="N46" s="328"/>
      <c r="O46" s="118" t="s">
        <v>18</v>
      </c>
      <c r="P46" s="127"/>
      <c r="Q46" s="127"/>
      <c r="R46" s="128"/>
      <c r="S46" s="133"/>
      <c r="T46" s="122"/>
      <c r="U46" s="123"/>
      <c r="V46" s="123"/>
      <c r="W46" s="123"/>
      <c r="X46" s="123"/>
      <c r="Y46" s="123"/>
      <c r="Z46" s="124"/>
      <c r="AA46" s="122"/>
      <c r="AB46" s="123"/>
      <c r="AC46" s="123"/>
      <c r="AD46" s="123"/>
      <c r="AE46" s="123"/>
      <c r="AF46" s="123"/>
      <c r="AG46" s="124"/>
      <c r="AH46" s="122"/>
      <c r="AI46" s="123"/>
      <c r="AJ46" s="123"/>
      <c r="AK46" s="123"/>
      <c r="AL46" s="123"/>
      <c r="AM46" s="123"/>
      <c r="AN46" s="124"/>
      <c r="AO46" s="122"/>
      <c r="AP46" s="123"/>
      <c r="AQ46" s="123"/>
      <c r="AR46" s="123"/>
      <c r="AS46" s="123"/>
      <c r="AT46" s="123"/>
      <c r="AU46" s="124"/>
      <c r="AV46" s="122"/>
      <c r="AW46" s="123"/>
      <c r="AX46" s="197"/>
      <c r="AY46" s="333"/>
      <c r="AZ46" s="334"/>
      <c r="BA46" s="335"/>
      <c r="BB46" s="336"/>
      <c r="BC46" s="254"/>
      <c r="BD46" s="255"/>
      <c r="BE46" s="255"/>
      <c r="BF46" s="255"/>
      <c r="BG46" s="256"/>
    </row>
    <row r="47" spans="2:59" ht="20.25" customHeight="1" x14ac:dyDescent="0.4">
      <c r="B47" s="96">
        <f>B44+1</f>
        <v>10</v>
      </c>
      <c r="C47" s="274"/>
      <c r="D47" s="275"/>
      <c r="E47" s="276"/>
      <c r="F47" s="97"/>
      <c r="G47" s="324"/>
      <c r="H47" s="277"/>
      <c r="I47" s="275"/>
      <c r="J47" s="275"/>
      <c r="K47" s="276"/>
      <c r="L47" s="329"/>
      <c r="M47" s="258"/>
      <c r="N47" s="330"/>
      <c r="O47" s="98" t="s">
        <v>87</v>
      </c>
      <c r="P47" s="99"/>
      <c r="Q47" s="99"/>
      <c r="R47" s="100"/>
      <c r="S47" s="101"/>
      <c r="T47" s="102" t="str">
        <f>IF(T46="","",VLOOKUP(T46,'シフト記号表（勤務時間帯）'!$C$5:$W$46,21,FALSE))</f>
        <v/>
      </c>
      <c r="U47" s="103" t="str">
        <f>IF(U46="","",VLOOKUP(U46,'シフト記号表（勤務時間帯）'!$C$5:$W$46,21,FALSE))</f>
        <v/>
      </c>
      <c r="V47" s="103" t="str">
        <f>IF(V46="","",VLOOKUP(V46,'シフト記号表（勤務時間帯）'!$C$5:$W$46,21,FALSE))</f>
        <v/>
      </c>
      <c r="W47" s="103" t="str">
        <f>IF(W46="","",VLOOKUP(W46,'シフト記号表（勤務時間帯）'!$C$5:$W$46,21,FALSE))</f>
        <v/>
      </c>
      <c r="X47" s="103" t="str">
        <f>IF(X46="","",VLOOKUP(X46,'シフト記号表（勤務時間帯）'!$C$5:$W$46,21,FALSE))</f>
        <v/>
      </c>
      <c r="Y47" s="103" t="str">
        <f>IF(Y46="","",VLOOKUP(Y46,'シフト記号表（勤務時間帯）'!$C$5:$W$46,21,FALSE))</f>
        <v/>
      </c>
      <c r="Z47" s="104" t="str">
        <f>IF(Z46="","",VLOOKUP(Z46,'シフト記号表（勤務時間帯）'!$C$5:$W$46,21,FALSE))</f>
        <v/>
      </c>
      <c r="AA47" s="102" t="str">
        <f>IF(AA46="","",VLOOKUP(AA46,'シフト記号表（勤務時間帯）'!$C$5:$W$46,21,FALSE))</f>
        <v/>
      </c>
      <c r="AB47" s="103" t="str">
        <f>IF(AB46="","",VLOOKUP(AB46,'シフト記号表（勤務時間帯）'!$C$5:$W$46,21,FALSE))</f>
        <v/>
      </c>
      <c r="AC47" s="103" t="str">
        <f>IF(AC46="","",VLOOKUP(AC46,'シフト記号表（勤務時間帯）'!$C$5:$W$46,21,FALSE))</f>
        <v/>
      </c>
      <c r="AD47" s="103" t="str">
        <f>IF(AD46="","",VLOOKUP(AD46,'シフト記号表（勤務時間帯）'!$C$5:$W$46,21,FALSE))</f>
        <v/>
      </c>
      <c r="AE47" s="103" t="str">
        <f>IF(AE46="","",VLOOKUP(AE46,'シフト記号表（勤務時間帯）'!$C$5:$W$46,21,FALSE))</f>
        <v/>
      </c>
      <c r="AF47" s="103" t="str">
        <f>IF(AF46="","",VLOOKUP(AF46,'シフト記号表（勤務時間帯）'!$C$5:$W$46,21,FALSE))</f>
        <v/>
      </c>
      <c r="AG47" s="104" t="str">
        <f>IF(AG46="","",VLOOKUP(AG46,'シフト記号表（勤務時間帯）'!$C$5:$W$46,21,FALSE))</f>
        <v/>
      </c>
      <c r="AH47" s="102" t="str">
        <f>IF(AH46="","",VLOOKUP(AH46,'シフト記号表（勤務時間帯）'!$C$5:$W$46,21,FALSE))</f>
        <v/>
      </c>
      <c r="AI47" s="103" t="str">
        <f>IF(AI46="","",VLOOKUP(AI46,'シフト記号表（勤務時間帯）'!$C$5:$W$46,21,FALSE))</f>
        <v/>
      </c>
      <c r="AJ47" s="103" t="str">
        <f>IF(AJ46="","",VLOOKUP(AJ46,'シフト記号表（勤務時間帯）'!$C$5:$W$46,21,FALSE))</f>
        <v/>
      </c>
      <c r="AK47" s="103" t="str">
        <f>IF(AK46="","",VLOOKUP(AK46,'シフト記号表（勤務時間帯）'!$C$5:$W$46,21,FALSE))</f>
        <v/>
      </c>
      <c r="AL47" s="103" t="str">
        <f>IF(AL46="","",VLOOKUP(AL46,'シフト記号表（勤務時間帯）'!$C$5:$W$46,21,FALSE))</f>
        <v/>
      </c>
      <c r="AM47" s="103" t="str">
        <f>IF(AM46="","",VLOOKUP(AM46,'シフト記号表（勤務時間帯）'!$C$5:$W$46,21,FALSE))</f>
        <v/>
      </c>
      <c r="AN47" s="104" t="str">
        <f>IF(AN46="","",VLOOKUP(AN46,'シフト記号表（勤務時間帯）'!$C$5:$W$46,21,FALSE))</f>
        <v/>
      </c>
      <c r="AO47" s="102" t="str">
        <f>IF(AO46="","",VLOOKUP(AO46,'シフト記号表（勤務時間帯）'!$C$5:$W$46,21,FALSE))</f>
        <v/>
      </c>
      <c r="AP47" s="103" t="str">
        <f>IF(AP46="","",VLOOKUP(AP46,'シフト記号表（勤務時間帯）'!$C$5:$W$46,21,FALSE))</f>
        <v/>
      </c>
      <c r="AQ47" s="103" t="str">
        <f>IF(AQ46="","",VLOOKUP(AQ46,'シフト記号表（勤務時間帯）'!$C$5:$W$46,21,FALSE))</f>
        <v/>
      </c>
      <c r="AR47" s="103" t="str">
        <f>IF(AR46="","",VLOOKUP(AR46,'シフト記号表（勤務時間帯）'!$C$5:$W$46,21,FALSE))</f>
        <v/>
      </c>
      <c r="AS47" s="103" t="str">
        <f>IF(AS46="","",VLOOKUP(AS46,'シフト記号表（勤務時間帯）'!$C$5:$W$46,21,FALSE))</f>
        <v/>
      </c>
      <c r="AT47" s="103" t="str">
        <f>IF(AT46="","",VLOOKUP(AT46,'シフト記号表（勤務時間帯）'!$C$5:$W$46,21,FALSE))</f>
        <v/>
      </c>
      <c r="AU47" s="104" t="str">
        <f>IF(AU46="","",VLOOKUP(AU46,'シフト記号表（勤務時間帯）'!$C$5:$W$46,21,FALSE))</f>
        <v/>
      </c>
      <c r="AV47" s="102" t="str">
        <f>IF(AV46="","",VLOOKUP(AV46,'シフト記号表（勤務時間帯）'!$C$5:$W$46,21,FALSE))</f>
        <v/>
      </c>
      <c r="AW47" s="103" t="str">
        <f>IF(AW46="","",VLOOKUP(AW46,'シフト記号表（勤務時間帯）'!$C$5:$W$46,21,FALSE))</f>
        <v/>
      </c>
      <c r="AX47" s="105" t="str">
        <f>IF(AX46="","",VLOOKUP(AX46,'シフト記号表（勤務時間帯）'!$C$5:$W$46,21,FALSE))</f>
        <v/>
      </c>
      <c r="AY47" s="278">
        <f>IF($BB$3="計画",SUM(T47:AU47),IF($BB$3="実績",SUM(T47:AX47),""))</f>
        <v>0</v>
      </c>
      <c r="AZ47" s="279"/>
      <c r="BA47" s="280">
        <f>IF($BB$3="計画",AY47/4,IF($BB$3="実績",(AY47/($BB$7/7)),""))</f>
        <v>0</v>
      </c>
      <c r="BB47" s="281"/>
      <c r="BC47" s="257"/>
      <c r="BD47" s="258"/>
      <c r="BE47" s="258"/>
      <c r="BF47" s="258"/>
      <c r="BG47" s="259"/>
    </row>
    <row r="48" spans="2:59" ht="20.25" customHeight="1" x14ac:dyDescent="0.4">
      <c r="B48" s="106"/>
      <c r="C48" s="282"/>
      <c r="D48" s="283"/>
      <c r="E48" s="284"/>
      <c r="F48" s="107">
        <f>C47</f>
        <v>0</v>
      </c>
      <c r="G48" s="325"/>
      <c r="H48" s="285"/>
      <c r="I48" s="283"/>
      <c r="J48" s="283"/>
      <c r="K48" s="284"/>
      <c r="L48" s="331"/>
      <c r="M48" s="261"/>
      <c r="N48" s="332"/>
      <c r="O48" s="134" t="s">
        <v>88</v>
      </c>
      <c r="P48" s="135"/>
      <c r="Q48" s="135"/>
      <c r="R48" s="136"/>
      <c r="S48" s="137"/>
      <c r="T48" s="112" t="str">
        <f>IF(T46="","",VLOOKUP(T46,'シフト記号表（勤務時間帯）'!$C$5:$Y$46,23,FALSE))</f>
        <v/>
      </c>
      <c r="U48" s="113" t="str">
        <f>IF(U46="","",VLOOKUP(U46,'シフト記号表（勤務時間帯）'!$C$5:$Y$46,23,FALSE))</f>
        <v/>
      </c>
      <c r="V48" s="113" t="str">
        <f>IF(V46="","",VLOOKUP(V46,'シフト記号表（勤務時間帯）'!$C$5:$Y$46,23,FALSE))</f>
        <v/>
      </c>
      <c r="W48" s="113" t="str">
        <f>IF(W46="","",VLOOKUP(W46,'シフト記号表（勤務時間帯）'!$C$5:$Y$46,23,FALSE))</f>
        <v/>
      </c>
      <c r="X48" s="113" t="str">
        <f>IF(X46="","",VLOOKUP(X46,'シフト記号表（勤務時間帯）'!$C$5:$Y$46,23,FALSE))</f>
        <v/>
      </c>
      <c r="Y48" s="113" t="str">
        <f>IF(Y46="","",VLOOKUP(Y46,'シフト記号表（勤務時間帯）'!$C$5:$Y$46,23,FALSE))</f>
        <v/>
      </c>
      <c r="Z48" s="114" t="str">
        <f>IF(Z46="","",VLOOKUP(Z46,'シフト記号表（勤務時間帯）'!$C$5:$Y$46,23,FALSE))</f>
        <v/>
      </c>
      <c r="AA48" s="112" t="str">
        <f>IF(AA46="","",VLOOKUP(AA46,'シフト記号表（勤務時間帯）'!$C$5:$Y$46,23,FALSE))</f>
        <v/>
      </c>
      <c r="AB48" s="113" t="str">
        <f>IF(AB46="","",VLOOKUP(AB46,'シフト記号表（勤務時間帯）'!$C$5:$Y$46,23,FALSE))</f>
        <v/>
      </c>
      <c r="AC48" s="113" t="str">
        <f>IF(AC46="","",VLOOKUP(AC46,'シフト記号表（勤務時間帯）'!$C$5:$Y$46,23,FALSE))</f>
        <v/>
      </c>
      <c r="AD48" s="113" t="str">
        <f>IF(AD46="","",VLOOKUP(AD46,'シフト記号表（勤務時間帯）'!$C$5:$Y$46,23,FALSE))</f>
        <v/>
      </c>
      <c r="AE48" s="113" t="str">
        <f>IF(AE46="","",VLOOKUP(AE46,'シフト記号表（勤務時間帯）'!$C$5:$Y$46,23,FALSE))</f>
        <v/>
      </c>
      <c r="AF48" s="113" t="str">
        <f>IF(AF46="","",VLOOKUP(AF46,'シフト記号表（勤務時間帯）'!$C$5:$Y$46,23,FALSE))</f>
        <v/>
      </c>
      <c r="AG48" s="114" t="str">
        <f>IF(AG46="","",VLOOKUP(AG46,'シフト記号表（勤務時間帯）'!$C$5:$Y$46,23,FALSE))</f>
        <v/>
      </c>
      <c r="AH48" s="112" t="str">
        <f>IF(AH46="","",VLOOKUP(AH46,'シフト記号表（勤務時間帯）'!$C$5:$Y$46,23,FALSE))</f>
        <v/>
      </c>
      <c r="AI48" s="113" t="str">
        <f>IF(AI46="","",VLOOKUP(AI46,'シフト記号表（勤務時間帯）'!$C$5:$Y$46,23,FALSE))</f>
        <v/>
      </c>
      <c r="AJ48" s="113" t="str">
        <f>IF(AJ46="","",VLOOKUP(AJ46,'シフト記号表（勤務時間帯）'!$C$5:$Y$46,23,FALSE))</f>
        <v/>
      </c>
      <c r="AK48" s="113" t="str">
        <f>IF(AK46="","",VLOOKUP(AK46,'シフト記号表（勤務時間帯）'!$C$5:$Y$46,23,FALSE))</f>
        <v/>
      </c>
      <c r="AL48" s="113" t="str">
        <f>IF(AL46="","",VLOOKUP(AL46,'シフト記号表（勤務時間帯）'!$C$5:$Y$46,23,FALSE))</f>
        <v/>
      </c>
      <c r="AM48" s="113" t="str">
        <f>IF(AM46="","",VLOOKUP(AM46,'シフト記号表（勤務時間帯）'!$C$5:$Y$46,23,FALSE))</f>
        <v/>
      </c>
      <c r="AN48" s="114" t="str">
        <f>IF(AN46="","",VLOOKUP(AN46,'シフト記号表（勤務時間帯）'!$C$5:$Y$46,23,FALSE))</f>
        <v/>
      </c>
      <c r="AO48" s="112" t="str">
        <f>IF(AO46="","",VLOOKUP(AO46,'シフト記号表（勤務時間帯）'!$C$5:$Y$46,23,FALSE))</f>
        <v/>
      </c>
      <c r="AP48" s="113" t="str">
        <f>IF(AP46="","",VLOOKUP(AP46,'シフト記号表（勤務時間帯）'!$C$5:$Y$46,23,FALSE))</f>
        <v/>
      </c>
      <c r="AQ48" s="113" t="str">
        <f>IF(AQ46="","",VLOOKUP(AQ46,'シフト記号表（勤務時間帯）'!$C$5:$Y$46,23,FALSE))</f>
        <v/>
      </c>
      <c r="AR48" s="113" t="str">
        <f>IF(AR46="","",VLOOKUP(AR46,'シフト記号表（勤務時間帯）'!$C$5:$Y$46,23,FALSE))</f>
        <v/>
      </c>
      <c r="AS48" s="113" t="str">
        <f>IF(AS46="","",VLOOKUP(AS46,'シフト記号表（勤務時間帯）'!$C$5:$Y$46,23,FALSE))</f>
        <v/>
      </c>
      <c r="AT48" s="113" t="str">
        <f>IF(AT46="","",VLOOKUP(AT46,'シフト記号表（勤務時間帯）'!$C$5:$Y$46,23,FALSE))</f>
        <v/>
      </c>
      <c r="AU48" s="114" t="str">
        <f>IF(AU46="","",VLOOKUP(AU46,'シフト記号表（勤務時間帯）'!$C$5:$Y$46,23,FALSE))</f>
        <v/>
      </c>
      <c r="AV48" s="112" t="str">
        <f>IF(AV46="","",VLOOKUP(AV46,'シフト記号表（勤務時間帯）'!$C$5:$Y$46,23,FALSE))</f>
        <v/>
      </c>
      <c r="AW48" s="113" t="str">
        <f>IF(AW46="","",VLOOKUP(AW46,'シフト記号表（勤務時間帯）'!$C$5:$Y$46,23,FALSE))</f>
        <v/>
      </c>
      <c r="AX48" s="115" t="str">
        <f>IF(AX46="","",VLOOKUP(AX46,'シフト記号表（勤務時間帯）'!$C$5:$Y$46,23,FALSE))</f>
        <v/>
      </c>
      <c r="AY48" s="298">
        <f>IF($BB$3="計画",SUM(T48:AU48),IF($BB$3="実績",SUM(T48:AX48),""))</f>
        <v>0</v>
      </c>
      <c r="AZ48" s="299"/>
      <c r="BA48" s="318">
        <f>IF($BB$3="計画",AY48/4,IF($BB$3="実績",(AY48/($BB$7/7)),""))</f>
        <v>0</v>
      </c>
      <c r="BB48" s="319"/>
      <c r="BC48" s="260"/>
      <c r="BD48" s="261"/>
      <c r="BE48" s="261"/>
      <c r="BF48" s="261"/>
      <c r="BG48" s="262"/>
    </row>
    <row r="49" spans="2:59" ht="20.25" customHeight="1" x14ac:dyDescent="0.4">
      <c r="B49" s="116"/>
      <c r="C49" s="274"/>
      <c r="D49" s="275"/>
      <c r="E49" s="276"/>
      <c r="F49" s="97"/>
      <c r="G49" s="337"/>
      <c r="H49" s="277"/>
      <c r="I49" s="275"/>
      <c r="J49" s="275"/>
      <c r="K49" s="276"/>
      <c r="L49" s="327"/>
      <c r="M49" s="255"/>
      <c r="N49" s="328"/>
      <c r="O49" s="118" t="s">
        <v>18</v>
      </c>
      <c r="P49" s="127"/>
      <c r="Q49" s="127"/>
      <c r="R49" s="128"/>
      <c r="S49" s="133"/>
      <c r="T49" s="122"/>
      <c r="U49" s="123"/>
      <c r="V49" s="123"/>
      <c r="W49" s="123"/>
      <c r="X49" s="123"/>
      <c r="Y49" s="123"/>
      <c r="Z49" s="124"/>
      <c r="AA49" s="122"/>
      <c r="AB49" s="123"/>
      <c r="AC49" s="123"/>
      <c r="AD49" s="123"/>
      <c r="AE49" s="123"/>
      <c r="AF49" s="123"/>
      <c r="AG49" s="124"/>
      <c r="AH49" s="122"/>
      <c r="AI49" s="123"/>
      <c r="AJ49" s="123"/>
      <c r="AK49" s="123"/>
      <c r="AL49" s="123"/>
      <c r="AM49" s="123"/>
      <c r="AN49" s="124"/>
      <c r="AO49" s="122"/>
      <c r="AP49" s="123"/>
      <c r="AQ49" s="123"/>
      <c r="AR49" s="123"/>
      <c r="AS49" s="123"/>
      <c r="AT49" s="123"/>
      <c r="AU49" s="124"/>
      <c r="AV49" s="122"/>
      <c r="AW49" s="123"/>
      <c r="AX49" s="197"/>
      <c r="AY49" s="333"/>
      <c r="AZ49" s="334"/>
      <c r="BA49" s="335"/>
      <c r="BB49" s="336"/>
      <c r="BC49" s="254"/>
      <c r="BD49" s="255"/>
      <c r="BE49" s="255"/>
      <c r="BF49" s="255"/>
      <c r="BG49" s="256"/>
    </row>
    <row r="50" spans="2:59" ht="20.25" customHeight="1" x14ac:dyDescent="0.4">
      <c r="B50" s="96">
        <f>B47+1</f>
        <v>11</v>
      </c>
      <c r="C50" s="274"/>
      <c r="D50" s="275"/>
      <c r="E50" s="276"/>
      <c r="F50" s="97"/>
      <c r="G50" s="324"/>
      <c r="H50" s="277"/>
      <c r="I50" s="275"/>
      <c r="J50" s="275"/>
      <c r="K50" s="276"/>
      <c r="L50" s="329"/>
      <c r="M50" s="258"/>
      <c r="N50" s="330"/>
      <c r="O50" s="98" t="s">
        <v>87</v>
      </c>
      <c r="P50" s="99"/>
      <c r="Q50" s="99"/>
      <c r="R50" s="100"/>
      <c r="S50" s="101"/>
      <c r="T50" s="102" t="str">
        <f>IF(T49="","",VLOOKUP(T49,'シフト記号表（勤務時間帯）'!$C$5:$W$46,21,FALSE))</f>
        <v/>
      </c>
      <c r="U50" s="103" t="str">
        <f>IF(U49="","",VLOOKUP(U49,'シフト記号表（勤務時間帯）'!$C$5:$W$46,21,FALSE))</f>
        <v/>
      </c>
      <c r="V50" s="103" t="str">
        <f>IF(V49="","",VLOOKUP(V49,'シフト記号表（勤務時間帯）'!$C$5:$W$46,21,FALSE))</f>
        <v/>
      </c>
      <c r="W50" s="103" t="str">
        <f>IF(W49="","",VLOOKUP(W49,'シフト記号表（勤務時間帯）'!$C$5:$W$46,21,FALSE))</f>
        <v/>
      </c>
      <c r="X50" s="103" t="str">
        <f>IF(X49="","",VLOOKUP(X49,'シフト記号表（勤務時間帯）'!$C$5:$W$46,21,FALSE))</f>
        <v/>
      </c>
      <c r="Y50" s="103" t="str">
        <f>IF(Y49="","",VLOOKUP(Y49,'シフト記号表（勤務時間帯）'!$C$5:$W$46,21,FALSE))</f>
        <v/>
      </c>
      <c r="Z50" s="104" t="str">
        <f>IF(Z49="","",VLOOKUP(Z49,'シフト記号表（勤務時間帯）'!$C$5:$W$46,21,FALSE))</f>
        <v/>
      </c>
      <c r="AA50" s="102" t="str">
        <f>IF(AA49="","",VLOOKUP(AA49,'シフト記号表（勤務時間帯）'!$C$5:$W$46,21,FALSE))</f>
        <v/>
      </c>
      <c r="AB50" s="103" t="str">
        <f>IF(AB49="","",VLOOKUP(AB49,'シフト記号表（勤務時間帯）'!$C$5:$W$46,21,FALSE))</f>
        <v/>
      </c>
      <c r="AC50" s="103" t="str">
        <f>IF(AC49="","",VLOOKUP(AC49,'シフト記号表（勤務時間帯）'!$C$5:$W$46,21,FALSE))</f>
        <v/>
      </c>
      <c r="AD50" s="103" t="str">
        <f>IF(AD49="","",VLOOKUP(AD49,'シフト記号表（勤務時間帯）'!$C$5:$W$46,21,FALSE))</f>
        <v/>
      </c>
      <c r="AE50" s="103" t="str">
        <f>IF(AE49="","",VLOOKUP(AE49,'シフト記号表（勤務時間帯）'!$C$5:$W$46,21,FALSE))</f>
        <v/>
      </c>
      <c r="AF50" s="103" t="str">
        <f>IF(AF49="","",VLOOKUP(AF49,'シフト記号表（勤務時間帯）'!$C$5:$W$46,21,FALSE))</f>
        <v/>
      </c>
      <c r="AG50" s="104" t="str">
        <f>IF(AG49="","",VLOOKUP(AG49,'シフト記号表（勤務時間帯）'!$C$5:$W$46,21,FALSE))</f>
        <v/>
      </c>
      <c r="AH50" s="102" t="str">
        <f>IF(AH49="","",VLOOKUP(AH49,'シフト記号表（勤務時間帯）'!$C$5:$W$46,21,FALSE))</f>
        <v/>
      </c>
      <c r="AI50" s="103" t="str">
        <f>IF(AI49="","",VLOOKUP(AI49,'シフト記号表（勤務時間帯）'!$C$5:$W$46,21,FALSE))</f>
        <v/>
      </c>
      <c r="AJ50" s="103" t="str">
        <f>IF(AJ49="","",VLOOKUP(AJ49,'シフト記号表（勤務時間帯）'!$C$5:$W$46,21,FALSE))</f>
        <v/>
      </c>
      <c r="AK50" s="103" t="str">
        <f>IF(AK49="","",VLOOKUP(AK49,'シフト記号表（勤務時間帯）'!$C$5:$W$46,21,FALSE))</f>
        <v/>
      </c>
      <c r="AL50" s="103" t="str">
        <f>IF(AL49="","",VLOOKUP(AL49,'シフト記号表（勤務時間帯）'!$C$5:$W$46,21,FALSE))</f>
        <v/>
      </c>
      <c r="AM50" s="103" t="str">
        <f>IF(AM49="","",VLOOKUP(AM49,'シフト記号表（勤務時間帯）'!$C$5:$W$46,21,FALSE))</f>
        <v/>
      </c>
      <c r="AN50" s="104" t="str">
        <f>IF(AN49="","",VLOOKUP(AN49,'シフト記号表（勤務時間帯）'!$C$5:$W$46,21,FALSE))</f>
        <v/>
      </c>
      <c r="AO50" s="102" t="str">
        <f>IF(AO49="","",VLOOKUP(AO49,'シフト記号表（勤務時間帯）'!$C$5:$W$46,21,FALSE))</f>
        <v/>
      </c>
      <c r="AP50" s="103" t="str">
        <f>IF(AP49="","",VLOOKUP(AP49,'シフト記号表（勤務時間帯）'!$C$5:$W$46,21,FALSE))</f>
        <v/>
      </c>
      <c r="AQ50" s="103" t="str">
        <f>IF(AQ49="","",VLOOKUP(AQ49,'シフト記号表（勤務時間帯）'!$C$5:$W$46,21,FALSE))</f>
        <v/>
      </c>
      <c r="AR50" s="103" t="str">
        <f>IF(AR49="","",VLOOKUP(AR49,'シフト記号表（勤務時間帯）'!$C$5:$W$46,21,FALSE))</f>
        <v/>
      </c>
      <c r="AS50" s="103" t="str">
        <f>IF(AS49="","",VLOOKUP(AS49,'シフト記号表（勤務時間帯）'!$C$5:$W$46,21,FALSE))</f>
        <v/>
      </c>
      <c r="AT50" s="103" t="str">
        <f>IF(AT49="","",VLOOKUP(AT49,'シフト記号表（勤務時間帯）'!$C$5:$W$46,21,FALSE))</f>
        <v/>
      </c>
      <c r="AU50" s="104" t="str">
        <f>IF(AU49="","",VLOOKUP(AU49,'シフト記号表（勤務時間帯）'!$C$5:$W$46,21,FALSE))</f>
        <v/>
      </c>
      <c r="AV50" s="102" t="str">
        <f>IF(AV49="","",VLOOKUP(AV49,'シフト記号表（勤務時間帯）'!$C$5:$W$46,21,FALSE))</f>
        <v/>
      </c>
      <c r="AW50" s="103" t="str">
        <f>IF(AW49="","",VLOOKUP(AW49,'シフト記号表（勤務時間帯）'!$C$5:$W$46,21,FALSE))</f>
        <v/>
      </c>
      <c r="AX50" s="105" t="str">
        <f>IF(AX49="","",VLOOKUP(AX49,'シフト記号表（勤務時間帯）'!$C$5:$W$46,21,FALSE))</f>
        <v/>
      </c>
      <c r="AY50" s="278">
        <f>IF($BB$3="計画",SUM(T50:AU50),IF($BB$3="実績",SUM(T50:AX50),""))</f>
        <v>0</v>
      </c>
      <c r="AZ50" s="279"/>
      <c r="BA50" s="280">
        <f>IF($BB$3="計画",AY50/4,IF($BB$3="実績",(AY50/($BB$7/7)),""))</f>
        <v>0</v>
      </c>
      <c r="BB50" s="281"/>
      <c r="BC50" s="257"/>
      <c r="BD50" s="258"/>
      <c r="BE50" s="258"/>
      <c r="BF50" s="258"/>
      <c r="BG50" s="259"/>
    </row>
    <row r="51" spans="2:59" ht="20.25" customHeight="1" x14ac:dyDescent="0.4">
      <c r="B51" s="106"/>
      <c r="C51" s="282"/>
      <c r="D51" s="283"/>
      <c r="E51" s="284"/>
      <c r="F51" s="107">
        <f>C50</f>
        <v>0</v>
      </c>
      <c r="G51" s="325"/>
      <c r="H51" s="285"/>
      <c r="I51" s="283"/>
      <c r="J51" s="283"/>
      <c r="K51" s="284"/>
      <c r="L51" s="331"/>
      <c r="M51" s="261"/>
      <c r="N51" s="332"/>
      <c r="O51" s="134" t="s">
        <v>88</v>
      </c>
      <c r="P51" s="135"/>
      <c r="Q51" s="135"/>
      <c r="R51" s="136"/>
      <c r="S51" s="137"/>
      <c r="T51" s="112" t="str">
        <f>IF(T49="","",VLOOKUP(T49,'シフト記号表（勤務時間帯）'!$C$5:$Y$46,23,FALSE))</f>
        <v/>
      </c>
      <c r="U51" s="113" t="str">
        <f>IF(U49="","",VLOOKUP(U49,'シフト記号表（勤務時間帯）'!$C$5:$Y$46,23,FALSE))</f>
        <v/>
      </c>
      <c r="V51" s="113" t="str">
        <f>IF(V49="","",VLOOKUP(V49,'シフト記号表（勤務時間帯）'!$C$5:$Y$46,23,FALSE))</f>
        <v/>
      </c>
      <c r="W51" s="113" t="str">
        <f>IF(W49="","",VLOOKUP(W49,'シフト記号表（勤務時間帯）'!$C$5:$Y$46,23,FALSE))</f>
        <v/>
      </c>
      <c r="X51" s="113" t="str">
        <f>IF(X49="","",VLOOKUP(X49,'シフト記号表（勤務時間帯）'!$C$5:$Y$46,23,FALSE))</f>
        <v/>
      </c>
      <c r="Y51" s="113" t="str">
        <f>IF(Y49="","",VLOOKUP(Y49,'シフト記号表（勤務時間帯）'!$C$5:$Y$46,23,FALSE))</f>
        <v/>
      </c>
      <c r="Z51" s="114" t="str">
        <f>IF(Z49="","",VLOOKUP(Z49,'シフト記号表（勤務時間帯）'!$C$5:$Y$46,23,FALSE))</f>
        <v/>
      </c>
      <c r="AA51" s="112" t="str">
        <f>IF(AA49="","",VLOOKUP(AA49,'シフト記号表（勤務時間帯）'!$C$5:$Y$46,23,FALSE))</f>
        <v/>
      </c>
      <c r="AB51" s="113" t="str">
        <f>IF(AB49="","",VLOOKUP(AB49,'シフト記号表（勤務時間帯）'!$C$5:$Y$46,23,FALSE))</f>
        <v/>
      </c>
      <c r="AC51" s="113" t="str">
        <f>IF(AC49="","",VLOOKUP(AC49,'シフト記号表（勤務時間帯）'!$C$5:$Y$46,23,FALSE))</f>
        <v/>
      </c>
      <c r="AD51" s="113" t="str">
        <f>IF(AD49="","",VLOOKUP(AD49,'シフト記号表（勤務時間帯）'!$C$5:$Y$46,23,FALSE))</f>
        <v/>
      </c>
      <c r="AE51" s="113" t="str">
        <f>IF(AE49="","",VLOOKUP(AE49,'シフト記号表（勤務時間帯）'!$C$5:$Y$46,23,FALSE))</f>
        <v/>
      </c>
      <c r="AF51" s="113" t="str">
        <f>IF(AF49="","",VLOOKUP(AF49,'シフト記号表（勤務時間帯）'!$C$5:$Y$46,23,FALSE))</f>
        <v/>
      </c>
      <c r="AG51" s="114" t="str">
        <f>IF(AG49="","",VLOOKUP(AG49,'シフト記号表（勤務時間帯）'!$C$5:$Y$46,23,FALSE))</f>
        <v/>
      </c>
      <c r="AH51" s="112" t="str">
        <f>IF(AH49="","",VLOOKUP(AH49,'シフト記号表（勤務時間帯）'!$C$5:$Y$46,23,FALSE))</f>
        <v/>
      </c>
      <c r="AI51" s="113" t="str">
        <f>IF(AI49="","",VLOOKUP(AI49,'シフト記号表（勤務時間帯）'!$C$5:$Y$46,23,FALSE))</f>
        <v/>
      </c>
      <c r="AJ51" s="113" t="str">
        <f>IF(AJ49="","",VLOOKUP(AJ49,'シフト記号表（勤務時間帯）'!$C$5:$Y$46,23,FALSE))</f>
        <v/>
      </c>
      <c r="AK51" s="113" t="str">
        <f>IF(AK49="","",VLOOKUP(AK49,'シフト記号表（勤務時間帯）'!$C$5:$Y$46,23,FALSE))</f>
        <v/>
      </c>
      <c r="AL51" s="113" t="str">
        <f>IF(AL49="","",VLOOKUP(AL49,'シフト記号表（勤務時間帯）'!$C$5:$Y$46,23,FALSE))</f>
        <v/>
      </c>
      <c r="AM51" s="113" t="str">
        <f>IF(AM49="","",VLOOKUP(AM49,'シフト記号表（勤務時間帯）'!$C$5:$Y$46,23,FALSE))</f>
        <v/>
      </c>
      <c r="AN51" s="114" t="str">
        <f>IF(AN49="","",VLOOKUP(AN49,'シフト記号表（勤務時間帯）'!$C$5:$Y$46,23,FALSE))</f>
        <v/>
      </c>
      <c r="AO51" s="112" t="str">
        <f>IF(AO49="","",VLOOKUP(AO49,'シフト記号表（勤務時間帯）'!$C$5:$Y$46,23,FALSE))</f>
        <v/>
      </c>
      <c r="AP51" s="113" t="str">
        <f>IF(AP49="","",VLOOKUP(AP49,'シフト記号表（勤務時間帯）'!$C$5:$Y$46,23,FALSE))</f>
        <v/>
      </c>
      <c r="AQ51" s="113" t="str">
        <f>IF(AQ49="","",VLOOKUP(AQ49,'シフト記号表（勤務時間帯）'!$C$5:$Y$46,23,FALSE))</f>
        <v/>
      </c>
      <c r="AR51" s="113" t="str">
        <f>IF(AR49="","",VLOOKUP(AR49,'シフト記号表（勤務時間帯）'!$C$5:$Y$46,23,FALSE))</f>
        <v/>
      </c>
      <c r="AS51" s="113" t="str">
        <f>IF(AS49="","",VLOOKUP(AS49,'シフト記号表（勤務時間帯）'!$C$5:$Y$46,23,FALSE))</f>
        <v/>
      </c>
      <c r="AT51" s="113" t="str">
        <f>IF(AT49="","",VLOOKUP(AT49,'シフト記号表（勤務時間帯）'!$C$5:$Y$46,23,FALSE))</f>
        <v/>
      </c>
      <c r="AU51" s="114" t="str">
        <f>IF(AU49="","",VLOOKUP(AU49,'シフト記号表（勤務時間帯）'!$C$5:$Y$46,23,FALSE))</f>
        <v/>
      </c>
      <c r="AV51" s="112" t="str">
        <f>IF(AV49="","",VLOOKUP(AV49,'シフト記号表（勤務時間帯）'!$C$5:$Y$46,23,FALSE))</f>
        <v/>
      </c>
      <c r="AW51" s="113" t="str">
        <f>IF(AW49="","",VLOOKUP(AW49,'シフト記号表（勤務時間帯）'!$C$5:$Y$46,23,FALSE))</f>
        <v/>
      </c>
      <c r="AX51" s="115" t="str">
        <f>IF(AX49="","",VLOOKUP(AX49,'シフト記号表（勤務時間帯）'!$C$5:$Y$46,23,FALSE))</f>
        <v/>
      </c>
      <c r="AY51" s="298">
        <f>IF($BB$3="計画",SUM(T51:AU51),IF($BB$3="実績",SUM(T51:AX51),""))</f>
        <v>0</v>
      </c>
      <c r="AZ51" s="299"/>
      <c r="BA51" s="318">
        <f>IF($BB$3="計画",AY51/4,IF($BB$3="実績",(AY51/($BB$7/7)),""))</f>
        <v>0</v>
      </c>
      <c r="BB51" s="319"/>
      <c r="BC51" s="260"/>
      <c r="BD51" s="261"/>
      <c r="BE51" s="261"/>
      <c r="BF51" s="261"/>
      <c r="BG51" s="262"/>
    </row>
    <row r="52" spans="2:59" ht="20.25" customHeight="1" x14ac:dyDescent="0.4">
      <c r="B52" s="116"/>
      <c r="C52" s="274"/>
      <c r="D52" s="275"/>
      <c r="E52" s="276"/>
      <c r="F52" s="97"/>
      <c r="G52" s="337"/>
      <c r="H52" s="277"/>
      <c r="I52" s="275"/>
      <c r="J52" s="275"/>
      <c r="K52" s="276"/>
      <c r="L52" s="327"/>
      <c r="M52" s="255"/>
      <c r="N52" s="328"/>
      <c r="O52" s="118" t="s">
        <v>18</v>
      </c>
      <c r="P52" s="127"/>
      <c r="Q52" s="127"/>
      <c r="R52" s="128"/>
      <c r="S52" s="133"/>
      <c r="T52" s="122"/>
      <c r="U52" s="123"/>
      <c r="V52" s="123"/>
      <c r="W52" s="123"/>
      <c r="X52" s="123"/>
      <c r="Y52" s="123"/>
      <c r="Z52" s="124"/>
      <c r="AA52" s="122"/>
      <c r="AB52" s="123"/>
      <c r="AC52" s="123"/>
      <c r="AD52" s="123"/>
      <c r="AE52" s="123"/>
      <c r="AF52" s="123"/>
      <c r="AG52" s="124"/>
      <c r="AH52" s="122"/>
      <c r="AI52" s="123"/>
      <c r="AJ52" s="123"/>
      <c r="AK52" s="123"/>
      <c r="AL52" s="123"/>
      <c r="AM52" s="123"/>
      <c r="AN52" s="124"/>
      <c r="AO52" s="122"/>
      <c r="AP52" s="123"/>
      <c r="AQ52" s="123"/>
      <c r="AR52" s="123"/>
      <c r="AS52" s="123"/>
      <c r="AT52" s="123"/>
      <c r="AU52" s="124"/>
      <c r="AV52" s="122"/>
      <c r="AW52" s="123"/>
      <c r="AX52" s="197"/>
      <c r="AY52" s="333"/>
      <c r="AZ52" s="334"/>
      <c r="BA52" s="335"/>
      <c r="BB52" s="336"/>
      <c r="BC52" s="254"/>
      <c r="BD52" s="255"/>
      <c r="BE52" s="255"/>
      <c r="BF52" s="255"/>
      <c r="BG52" s="256"/>
    </row>
    <row r="53" spans="2:59" ht="20.25" customHeight="1" x14ac:dyDescent="0.4">
      <c r="B53" s="96">
        <f>B50+1</f>
        <v>12</v>
      </c>
      <c r="C53" s="274"/>
      <c r="D53" s="275"/>
      <c r="E53" s="276"/>
      <c r="F53" s="97"/>
      <c r="G53" s="324"/>
      <c r="H53" s="277"/>
      <c r="I53" s="275"/>
      <c r="J53" s="275"/>
      <c r="K53" s="276"/>
      <c r="L53" s="329"/>
      <c r="M53" s="258"/>
      <c r="N53" s="330"/>
      <c r="O53" s="98" t="s">
        <v>87</v>
      </c>
      <c r="P53" s="99"/>
      <c r="Q53" s="99"/>
      <c r="R53" s="100"/>
      <c r="S53" s="101"/>
      <c r="T53" s="102" t="str">
        <f>IF(T52="","",VLOOKUP(T52,'シフト記号表（勤務時間帯）'!$C$5:$W$46,21,FALSE))</f>
        <v/>
      </c>
      <c r="U53" s="103" t="str">
        <f>IF(U52="","",VLOOKUP(U52,'シフト記号表（勤務時間帯）'!$C$5:$W$46,21,FALSE))</f>
        <v/>
      </c>
      <c r="V53" s="103" t="str">
        <f>IF(V52="","",VLOOKUP(V52,'シフト記号表（勤務時間帯）'!$C$5:$W$46,21,FALSE))</f>
        <v/>
      </c>
      <c r="W53" s="103" t="str">
        <f>IF(W52="","",VLOOKUP(W52,'シフト記号表（勤務時間帯）'!$C$5:$W$46,21,FALSE))</f>
        <v/>
      </c>
      <c r="X53" s="103" t="str">
        <f>IF(X52="","",VLOOKUP(X52,'シフト記号表（勤務時間帯）'!$C$5:$W$46,21,FALSE))</f>
        <v/>
      </c>
      <c r="Y53" s="103" t="str">
        <f>IF(Y52="","",VLOOKUP(Y52,'シフト記号表（勤務時間帯）'!$C$5:$W$46,21,FALSE))</f>
        <v/>
      </c>
      <c r="Z53" s="104" t="str">
        <f>IF(Z52="","",VLOOKUP(Z52,'シフト記号表（勤務時間帯）'!$C$5:$W$46,21,FALSE))</f>
        <v/>
      </c>
      <c r="AA53" s="102" t="str">
        <f>IF(AA52="","",VLOOKUP(AA52,'シフト記号表（勤務時間帯）'!$C$5:$W$46,21,FALSE))</f>
        <v/>
      </c>
      <c r="AB53" s="103" t="str">
        <f>IF(AB52="","",VLOOKUP(AB52,'シフト記号表（勤務時間帯）'!$C$5:$W$46,21,FALSE))</f>
        <v/>
      </c>
      <c r="AC53" s="103" t="str">
        <f>IF(AC52="","",VLOOKUP(AC52,'シフト記号表（勤務時間帯）'!$C$5:$W$46,21,FALSE))</f>
        <v/>
      </c>
      <c r="AD53" s="103" t="str">
        <f>IF(AD52="","",VLOOKUP(AD52,'シフト記号表（勤務時間帯）'!$C$5:$W$46,21,FALSE))</f>
        <v/>
      </c>
      <c r="AE53" s="103" t="str">
        <f>IF(AE52="","",VLOOKUP(AE52,'シフト記号表（勤務時間帯）'!$C$5:$W$46,21,FALSE))</f>
        <v/>
      </c>
      <c r="AF53" s="103" t="str">
        <f>IF(AF52="","",VLOOKUP(AF52,'シフト記号表（勤務時間帯）'!$C$5:$W$46,21,FALSE))</f>
        <v/>
      </c>
      <c r="AG53" s="104" t="str">
        <f>IF(AG52="","",VLOOKUP(AG52,'シフト記号表（勤務時間帯）'!$C$5:$W$46,21,FALSE))</f>
        <v/>
      </c>
      <c r="AH53" s="102" t="str">
        <f>IF(AH52="","",VLOOKUP(AH52,'シフト記号表（勤務時間帯）'!$C$5:$W$46,21,FALSE))</f>
        <v/>
      </c>
      <c r="AI53" s="103" t="str">
        <f>IF(AI52="","",VLOOKUP(AI52,'シフト記号表（勤務時間帯）'!$C$5:$W$46,21,FALSE))</f>
        <v/>
      </c>
      <c r="AJ53" s="103" t="str">
        <f>IF(AJ52="","",VLOOKUP(AJ52,'シフト記号表（勤務時間帯）'!$C$5:$W$46,21,FALSE))</f>
        <v/>
      </c>
      <c r="AK53" s="103" t="str">
        <f>IF(AK52="","",VLOOKUP(AK52,'シフト記号表（勤務時間帯）'!$C$5:$W$46,21,FALSE))</f>
        <v/>
      </c>
      <c r="AL53" s="103" t="str">
        <f>IF(AL52="","",VLOOKUP(AL52,'シフト記号表（勤務時間帯）'!$C$5:$W$46,21,FALSE))</f>
        <v/>
      </c>
      <c r="AM53" s="103" t="str">
        <f>IF(AM52="","",VLOOKUP(AM52,'シフト記号表（勤務時間帯）'!$C$5:$W$46,21,FALSE))</f>
        <v/>
      </c>
      <c r="AN53" s="104" t="str">
        <f>IF(AN52="","",VLOOKUP(AN52,'シフト記号表（勤務時間帯）'!$C$5:$W$46,21,FALSE))</f>
        <v/>
      </c>
      <c r="AO53" s="102" t="str">
        <f>IF(AO52="","",VLOOKUP(AO52,'シフト記号表（勤務時間帯）'!$C$5:$W$46,21,FALSE))</f>
        <v/>
      </c>
      <c r="AP53" s="103" t="str">
        <f>IF(AP52="","",VLOOKUP(AP52,'シフト記号表（勤務時間帯）'!$C$5:$W$46,21,FALSE))</f>
        <v/>
      </c>
      <c r="AQ53" s="103" t="str">
        <f>IF(AQ52="","",VLOOKUP(AQ52,'シフト記号表（勤務時間帯）'!$C$5:$W$46,21,FALSE))</f>
        <v/>
      </c>
      <c r="AR53" s="103" t="str">
        <f>IF(AR52="","",VLOOKUP(AR52,'シフト記号表（勤務時間帯）'!$C$5:$W$46,21,FALSE))</f>
        <v/>
      </c>
      <c r="AS53" s="103" t="str">
        <f>IF(AS52="","",VLOOKUP(AS52,'シフト記号表（勤務時間帯）'!$C$5:$W$46,21,FALSE))</f>
        <v/>
      </c>
      <c r="AT53" s="103" t="str">
        <f>IF(AT52="","",VLOOKUP(AT52,'シフト記号表（勤務時間帯）'!$C$5:$W$46,21,FALSE))</f>
        <v/>
      </c>
      <c r="AU53" s="104" t="str">
        <f>IF(AU52="","",VLOOKUP(AU52,'シフト記号表（勤務時間帯）'!$C$5:$W$46,21,FALSE))</f>
        <v/>
      </c>
      <c r="AV53" s="102" t="str">
        <f>IF(AV52="","",VLOOKUP(AV52,'シフト記号表（勤務時間帯）'!$C$5:$W$46,21,FALSE))</f>
        <v/>
      </c>
      <c r="AW53" s="103" t="str">
        <f>IF(AW52="","",VLOOKUP(AW52,'シフト記号表（勤務時間帯）'!$C$5:$W$46,21,FALSE))</f>
        <v/>
      </c>
      <c r="AX53" s="105" t="str">
        <f>IF(AX52="","",VLOOKUP(AX52,'シフト記号表（勤務時間帯）'!$C$5:$W$46,21,FALSE))</f>
        <v/>
      </c>
      <c r="AY53" s="278">
        <f>IF($BB$3="計画",SUM(T53:AU53),IF($BB$3="実績",SUM(T53:AX53),""))</f>
        <v>0</v>
      </c>
      <c r="AZ53" s="279"/>
      <c r="BA53" s="280">
        <f>IF($BB$3="計画",AY53/4,IF($BB$3="実績",(AY53/($BB$7/7)),""))</f>
        <v>0</v>
      </c>
      <c r="BB53" s="281"/>
      <c r="BC53" s="257"/>
      <c r="BD53" s="258"/>
      <c r="BE53" s="258"/>
      <c r="BF53" s="258"/>
      <c r="BG53" s="259"/>
    </row>
    <row r="54" spans="2:59" ht="20.25" customHeight="1" x14ac:dyDescent="0.4">
      <c r="B54" s="106"/>
      <c r="C54" s="282"/>
      <c r="D54" s="283"/>
      <c r="E54" s="284"/>
      <c r="F54" s="107">
        <f>C53</f>
        <v>0</v>
      </c>
      <c r="G54" s="325"/>
      <c r="H54" s="285"/>
      <c r="I54" s="283"/>
      <c r="J54" s="283"/>
      <c r="K54" s="284"/>
      <c r="L54" s="331"/>
      <c r="M54" s="261"/>
      <c r="N54" s="332"/>
      <c r="O54" s="134" t="s">
        <v>88</v>
      </c>
      <c r="P54" s="135"/>
      <c r="Q54" s="135"/>
      <c r="R54" s="136"/>
      <c r="S54" s="137"/>
      <c r="T54" s="112" t="str">
        <f>IF(T52="","",VLOOKUP(T52,'シフト記号表（勤務時間帯）'!$C$5:$Y$46,23,FALSE))</f>
        <v/>
      </c>
      <c r="U54" s="113" t="str">
        <f>IF(U52="","",VLOOKUP(U52,'シフト記号表（勤務時間帯）'!$C$5:$Y$46,23,FALSE))</f>
        <v/>
      </c>
      <c r="V54" s="113" t="str">
        <f>IF(V52="","",VLOOKUP(V52,'シフト記号表（勤務時間帯）'!$C$5:$Y$46,23,FALSE))</f>
        <v/>
      </c>
      <c r="W54" s="113" t="str">
        <f>IF(W52="","",VLOOKUP(W52,'シフト記号表（勤務時間帯）'!$C$5:$Y$46,23,FALSE))</f>
        <v/>
      </c>
      <c r="X54" s="113" t="str">
        <f>IF(X52="","",VLOOKUP(X52,'シフト記号表（勤務時間帯）'!$C$5:$Y$46,23,FALSE))</f>
        <v/>
      </c>
      <c r="Y54" s="113" t="str">
        <f>IF(Y52="","",VLOOKUP(Y52,'シフト記号表（勤務時間帯）'!$C$5:$Y$46,23,FALSE))</f>
        <v/>
      </c>
      <c r="Z54" s="114" t="str">
        <f>IF(Z52="","",VLOOKUP(Z52,'シフト記号表（勤務時間帯）'!$C$5:$Y$46,23,FALSE))</f>
        <v/>
      </c>
      <c r="AA54" s="112" t="str">
        <f>IF(AA52="","",VLOOKUP(AA52,'シフト記号表（勤務時間帯）'!$C$5:$Y$46,23,FALSE))</f>
        <v/>
      </c>
      <c r="AB54" s="113" t="str">
        <f>IF(AB52="","",VLOOKUP(AB52,'シフト記号表（勤務時間帯）'!$C$5:$Y$46,23,FALSE))</f>
        <v/>
      </c>
      <c r="AC54" s="113" t="str">
        <f>IF(AC52="","",VLOOKUP(AC52,'シフト記号表（勤務時間帯）'!$C$5:$Y$46,23,FALSE))</f>
        <v/>
      </c>
      <c r="AD54" s="113" t="str">
        <f>IF(AD52="","",VLOOKUP(AD52,'シフト記号表（勤務時間帯）'!$C$5:$Y$46,23,FALSE))</f>
        <v/>
      </c>
      <c r="AE54" s="113" t="str">
        <f>IF(AE52="","",VLOOKUP(AE52,'シフト記号表（勤務時間帯）'!$C$5:$Y$46,23,FALSE))</f>
        <v/>
      </c>
      <c r="AF54" s="113" t="str">
        <f>IF(AF52="","",VLOOKUP(AF52,'シフト記号表（勤務時間帯）'!$C$5:$Y$46,23,FALSE))</f>
        <v/>
      </c>
      <c r="AG54" s="114" t="str">
        <f>IF(AG52="","",VLOOKUP(AG52,'シフト記号表（勤務時間帯）'!$C$5:$Y$46,23,FALSE))</f>
        <v/>
      </c>
      <c r="AH54" s="112" t="str">
        <f>IF(AH52="","",VLOOKUP(AH52,'シフト記号表（勤務時間帯）'!$C$5:$Y$46,23,FALSE))</f>
        <v/>
      </c>
      <c r="AI54" s="113" t="str">
        <f>IF(AI52="","",VLOOKUP(AI52,'シフト記号表（勤務時間帯）'!$C$5:$Y$46,23,FALSE))</f>
        <v/>
      </c>
      <c r="AJ54" s="113" t="str">
        <f>IF(AJ52="","",VLOOKUP(AJ52,'シフト記号表（勤務時間帯）'!$C$5:$Y$46,23,FALSE))</f>
        <v/>
      </c>
      <c r="AK54" s="113" t="str">
        <f>IF(AK52="","",VLOOKUP(AK52,'シフト記号表（勤務時間帯）'!$C$5:$Y$46,23,FALSE))</f>
        <v/>
      </c>
      <c r="AL54" s="113" t="str">
        <f>IF(AL52="","",VLOOKUP(AL52,'シフト記号表（勤務時間帯）'!$C$5:$Y$46,23,FALSE))</f>
        <v/>
      </c>
      <c r="AM54" s="113" t="str">
        <f>IF(AM52="","",VLOOKUP(AM52,'シフト記号表（勤務時間帯）'!$C$5:$Y$46,23,FALSE))</f>
        <v/>
      </c>
      <c r="AN54" s="114" t="str">
        <f>IF(AN52="","",VLOOKUP(AN52,'シフト記号表（勤務時間帯）'!$C$5:$Y$46,23,FALSE))</f>
        <v/>
      </c>
      <c r="AO54" s="112" t="str">
        <f>IF(AO52="","",VLOOKUP(AO52,'シフト記号表（勤務時間帯）'!$C$5:$Y$46,23,FALSE))</f>
        <v/>
      </c>
      <c r="AP54" s="113" t="str">
        <f>IF(AP52="","",VLOOKUP(AP52,'シフト記号表（勤務時間帯）'!$C$5:$Y$46,23,FALSE))</f>
        <v/>
      </c>
      <c r="AQ54" s="113" t="str">
        <f>IF(AQ52="","",VLOOKUP(AQ52,'シフト記号表（勤務時間帯）'!$C$5:$Y$46,23,FALSE))</f>
        <v/>
      </c>
      <c r="AR54" s="113" t="str">
        <f>IF(AR52="","",VLOOKUP(AR52,'シフト記号表（勤務時間帯）'!$C$5:$Y$46,23,FALSE))</f>
        <v/>
      </c>
      <c r="AS54" s="113" t="str">
        <f>IF(AS52="","",VLOOKUP(AS52,'シフト記号表（勤務時間帯）'!$C$5:$Y$46,23,FALSE))</f>
        <v/>
      </c>
      <c r="AT54" s="113" t="str">
        <f>IF(AT52="","",VLOOKUP(AT52,'シフト記号表（勤務時間帯）'!$C$5:$Y$46,23,FALSE))</f>
        <v/>
      </c>
      <c r="AU54" s="114" t="str">
        <f>IF(AU52="","",VLOOKUP(AU52,'シフト記号表（勤務時間帯）'!$C$5:$Y$46,23,FALSE))</f>
        <v/>
      </c>
      <c r="AV54" s="112" t="str">
        <f>IF(AV52="","",VLOOKUP(AV52,'シフト記号表（勤務時間帯）'!$C$5:$Y$46,23,FALSE))</f>
        <v/>
      </c>
      <c r="AW54" s="113" t="str">
        <f>IF(AW52="","",VLOOKUP(AW52,'シフト記号表（勤務時間帯）'!$C$5:$Y$46,23,FALSE))</f>
        <v/>
      </c>
      <c r="AX54" s="115" t="str">
        <f>IF(AX52="","",VLOOKUP(AX52,'シフト記号表（勤務時間帯）'!$C$5:$Y$46,23,FALSE))</f>
        <v/>
      </c>
      <c r="AY54" s="298">
        <f>IF($BB$3="計画",SUM(T54:AU54),IF($BB$3="実績",SUM(T54:AX54),""))</f>
        <v>0</v>
      </c>
      <c r="AZ54" s="299"/>
      <c r="BA54" s="318">
        <f>IF($BB$3="計画",AY54/4,IF($BB$3="実績",(AY54/($BB$7/7)),""))</f>
        <v>0</v>
      </c>
      <c r="BB54" s="319"/>
      <c r="BC54" s="260"/>
      <c r="BD54" s="261"/>
      <c r="BE54" s="261"/>
      <c r="BF54" s="261"/>
      <c r="BG54" s="262"/>
    </row>
    <row r="55" spans="2:59" ht="20.25" customHeight="1" x14ac:dyDescent="0.4">
      <c r="B55" s="116"/>
      <c r="C55" s="274"/>
      <c r="D55" s="275"/>
      <c r="E55" s="276"/>
      <c r="F55" s="97"/>
      <c r="G55" s="337"/>
      <c r="H55" s="277"/>
      <c r="I55" s="275"/>
      <c r="J55" s="275"/>
      <c r="K55" s="276"/>
      <c r="L55" s="327"/>
      <c r="M55" s="255"/>
      <c r="N55" s="328"/>
      <c r="O55" s="118" t="s">
        <v>18</v>
      </c>
      <c r="P55" s="127"/>
      <c r="Q55" s="127"/>
      <c r="R55" s="128"/>
      <c r="S55" s="133"/>
      <c r="T55" s="122"/>
      <c r="U55" s="123"/>
      <c r="V55" s="123"/>
      <c r="W55" s="123"/>
      <c r="X55" s="123"/>
      <c r="Y55" s="123"/>
      <c r="Z55" s="124"/>
      <c r="AA55" s="122"/>
      <c r="AB55" s="123"/>
      <c r="AC55" s="123"/>
      <c r="AD55" s="123"/>
      <c r="AE55" s="123"/>
      <c r="AF55" s="123"/>
      <c r="AG55" s="124"/>
      <c r="AH55" s="122"/>
      <c r="AI55" s="123"/>
      <c r="AJ55" s="123"/>
      <c r="AK55" s="123"/>
      <c r="AL55" s="123"/>
      <c r="AM55" s="123"/>
      <c r="AN55" s="124"/>
      <c r="AO55" s="122"/>
      <c r="AP55" s="123"/>
      <c r="AQ55" s="123"/>
      <c r="AR55" s="123"/>
      <c r="AS55" s="123"/>
      <c r="AT55" s="123"/>
      <c r="AU55" s="124"/>
      <c r="AV55" s="122"/>
      <c r="AW55" s="123"/>
      <c r="AX55" s="197"/>
      <c r="AY55" s="333"/>
      <c r="AZ55" s="334"/>
      <c r="BA55" s="335"/>
      <c r="BB55" s="336"/>
      <c r="BC55" s="254"/>
      <c r="BD55" s="255"/>
      <c r="BE55" s="255"/>
      <c r="BF55" s="255"/>
      <c r="BG55" s="256"/>
    </row>
    <row r="56" spans="2:59" ht="20.25" customHeight="1" x14ac:dyDescent="0.4">
      <c r="B56" s="96">
        <f>B53+1</f>
        <v>13</v>
      </c>
      <c r="C56" s="274"/>
      <c r="D56" s="275"/>
      <c r="E56" s="276"/>
      <c r="F56" s="97"/>
      <c r="G56" s="324"/>
      <c r="H56" s="277"/>
      <c r="I56" s="275"/>
      <c r="J56" s="275"/>
      <c r="K56" s="276"/>
      <c r="L56" s="329"/>
      <c r="M56" s="258"/>
      <c r="N56" s="330"/>
      <c r="O56" s="98" t="s">
        <v>87</v>
      </c>
      <c r="P56" s="99"/>
      <c r="Q56" s="99"/>
      <c r="R56" s="100"/>
      <c r="S56" s="101"/>
      <c r="T56" s="102" t="str">
        <f>IF(T55="","",VLOOKUP(T55,'シフト記号表（勤務時間帯）'!$C$5:$W$46,21,FALSE))</f>
        <v/>
      </c>
      <c r="U56" s="103" t="str">
        <f>IF(U55="","",VLOOKUP(U55,'シフト記号表（勤務時間帯）'!$C$5:$W$46,21,FALSE))</f>
        <v/>
      </c>
      <c r="V56" s="103" t="str">
        <f>IF(V55="","",VLOOKUP(V55,'シフト記号表（勤務時間帯）'!$C$5:$W$46,21,FALSE))</f>
        <v/>
      </c>
      <c r="W56" s="103" t="str">
        <f>IF(W55="","",VLOOKUP(W55,'シフト記号表（勤務時間帯）'!$C$5:$W$46,21,FALSE))</f>
        <v/>
      </c>
      <c r="X56" s="103" t="str">
        <f>IF(X55="","",VLOOKUP(X55,'シフト記号表（勤務時間帯）'!$C$5:$W$46,21,FALSE))</f>
        <v/>
      </c>
      <c r="Y56" s="103" t="str">
        <f>IF(Y55="","",VLOOKUP(Y55,'シフト記号表（勤務時間帯）'!$C$5:$W$46,21,FALSE))</f>
        <v/>
      </c>
      <c r="Z56" s="104" t="str">
        <f>IF(Z55="","",VLOOKUP(Z55,'シフト記号表（勤務時間帯）'!$C$5:$W$46,21,FALSE))</f>
        <v/>
      </c>
      <c r="AA56" s="102" t="str">
        <f>IF(AA55="","",VLOOKUP(AA55,'シフト記号表（勤務時間帯）'!$C$5:$W$46,21,FALSE))</f>
        <v/>
      </c>
      <c r="AB56" s="103" t="str">
        <f>IF(AB55="","",VLOOKUP(AB55,'シフト記号表（勤務時間帯）'!$C$5:$W$46,21,FALSE))</f>
        <v/>
      </c>
      <c r="AC56" s="103" t="str">
        <f>IF(AC55="","",VLOOKUP(AC55,'シフト記号表（勤務時間帯）'!$C$5:$W$46,21,FALSE))</f>
        <v/>
      </c>
      <c r="AD56" s="103" t="str">
        <f>IF(AD55="","",VLOOKUP(AD55,'シフト記号表（勤務時間帯）'!$C$5:$W$46,21,FALSE))</f>
        <v/>
      </c>
      <c r="AE56" s="103" t="str">
        <f>IF(AE55="","",VLOOKUP(AE55,'シフト記号表（勤務時間帯）'!$C$5:$W$46,21,FALSE))</f>
        <v/>
      </c>
      <c r="AF56" s="103" t="str">
        <f>IF(AF55="","",VLOOKUP(AF55,'シフト記号表（勤務時間帯）'!$C$5:$W$46,21,FALSE))</f>
        <v/>
      </c>
      <c r="AG56" s="104" t="str">
        <f>IF(AG55="","",VLOOKUP(AG55,'シフト記号表（勤務時間帯）'!$C$5:$W$46,21,FALSE))</f>
        <v/>
      </c>
      <c r="AH56" s="102" t="str">
        <f>IF(AH55="","",VLOOKUP(AH55,'シフト記号表（勤務時間帯）'!$C$5:$W$46,21,FALSE))</f>
        <v/>
      </c>
      <c r="AI56" s="103" t="str">
        <f>IF(AI55="","",VLOOKUP(AI55,'シフト記号表（勤務時間帯）'!$C$5:$W$46,21,FALSE))</f>
        <v/>
      </c>
      <c r="AJ56" s="103" t="str">
        <f>IF(AJ55="","",VLOOKUP(AJ55,'シフト記号表（勤務時間帯）'!$C$5:$W$46,21,FALSE))</f>
        <v/>
      </c>
      <c r="AK56" s="103" t="str">
        <f>IF(AK55="","",VLOOKUP(AK55,'シフト記号表（勤務時間帯）'!$C$5:$W$46,21,FALSE))</f>
        <v/>
      </c>
      <c r="AL56" s="103" t="str">
        <f>IF(AL55="","",VLOOKUP(AL55,'シフト記号表（勤務時間帯）'!$C$5:$W$46,21,FALSE))</f>
        <v/>
      </c>
      <c r="AM56" s="103" t="str">
        <f>IF(AM55="","",VLOOKUP(AM55,'シフト記号表（勤務時間帯）'!$C$5:$W$46,21,FALSE))</f>
        <v/>
      </c>
      <c r="AN56" s="104" t="str">
        <f>IF(AN55="","",VLOOKUP(AN55,'シフト記号表（勤務時間帯）'!$C$5:$W$46,21,FALSE))</f>
        <v/>
      </c>
      <c r="AO56" s="102" t="str">
        <f>IF(AO55="","",VLOOKUP(AO55,'シフト記号表（勤務時間帯）'!$C$5:$W$46,21,FALSE))</f>
        <v/>
      </c>
      <c r="AP56" s="103" t="str">
        <f>IF(AP55="","",VLOOKUP(AP55,'シフト記号表（勤務時間帯）'!$C$5:$W$46,21,FALSE))</f>
        <v/>
      </c>
      <c r="AQ56" s="103" t="str">
        <f>IF(AQ55="","",VLOOKUP(AQ55,'シフト記号表（勤務時間帯）'!$C$5:$W$46,21,FALSE))</f>
        <v/>
      </c>
      <c r="AR56" s="103" t="str">
        <f>IF(AR55="","",VLOOKUP(AR55,'シフト記号表（勤務時間帯）'!$C$5:$W$46,21,FALSE))</f>
        <v/>
      </c>
      <c r="AS56" s="103" t="str">
        <f>IF(AS55="","",VLOOKUP(AS55,'シフト記号表（勤務時間帯）'!$C$5:$W$46,21,FALSE))</f>
        <v/>
      </c>
      <c r="AT56" s="103" t="str">
        <f>IF(AT55="","",VLOOKUP(AT55,'シフト記号表（勤務時間帯）'!$C$5:$W$46,21,FALSE))</f>
        <v/>
      </c>
      <c r="AU56" s="104" t="str">
        <f>IF(AU55="","",VLOOKUP(AU55,'シフト記号表（勤務時間帯）'!$C$5:$W$46,21,FALSE))</f>
        <v/>
      </c>
      <c r="AV56" s="102" t="str">
        <f>IF(AV55="","",VLOOKUP(AV55,'シフト記号表（勤務時間帯）'!$C$5:$W$46,21,FALSE))</f>
        <v/>
      </c>
      <c r="AW56" s="103" t="str">
        <f>IF(AW55="","",VLOOKUP(AW55,'シフト記号表（勤務時間帯）'!$C$5:$W$46,21,FALSE))</f>
        <v/>
      </c>
      <c r="AX56" s="105" t="str">
        <f>IF(AX55="","",VLOOKUP(AX55,'シフト記号表（勤務時間帯）'!$C$5:$W$46,21,FALSE))</f>
        <v/>
      </c>
      <c r="AY56" s="278">
        <f>IF($BB$3="計画",SUM(T56:AU56),IF($BB$3="実績",SUM(T56:AX56),""))</f>
        <v>0</v>
      </c>
      <c r="AZ56" s="279"/>
      <c r="BA56" s="280">
        <f>IF($BB$3="計画",AY56/4,IF($BB$3="実績",(AY56/($BB$7/7)),""))</f>
        <v>0</v>
      </c>
      <c r="BB56" s="281"/>
      <c r="BC56" s="257"/>
      <c r="BD56" s="258"/>
      <c r="BE56" s="258"/>
      <c r="BF56" s="258"/>
      <c r="BG56" s="259"/>
    </row>
    <row r="57" spans="2:59" ht="20.25" customHeight="1" x14ac:dyDescent="0.4">
      <c r="B57" s="106"/>
      <c r="C57" s="282"/>
      <c r="D57" s="283"/>
      <c r="E57" s="284"/>
      <c r="F57" s="107">
        <f>C56</f>
        <v>0</v>
      </c>
      <c r="G57" s="325"/>
      <c r="H57" s="285"/>
      <c r="I57" s="283"/>
      <c r="J57" s="283"/>
      <c r="K57" s="284"/>
      <c r="L57" s="331"/>
      <c r="M57" s="261"/>
      <c r="N57" s="332"/>
      <c r="O57" s="134" t="s">
        <v>88</v>
      </c>
      <c r="P57" s="135"/>
      <c r="Q57" s="135"/>
      <c r="R57" s="136"/>
      <c r="S57" s="137"/>
      <c r="T57" s="112" t="str">
        <f>IF(T55="","",VLOOKUP(T55,'シフト記号表（勤務時間帯）'!$C$5:$Y$46,23,FALSE))</f>
        <v/>
      </c>
      <c r="U57" s="113" t="str">
        <f>IF(U55="","",VLOOKUP(U55,'シフト記号表（勤務時間帯）'!$C$5:$Y$46,23,FALSE))</f>
        <v/>
      </c>
      <c r="V57" s="113" t="str">
        <f>IF(V55="","",VLOOKUP(V55,'シフト記号表（勤務時間帯）'!$C$5:$Y$46,23,FALSE))</f>
        <v/>
      </c>
      <c r="W57" s="113" t="str">
        <f>IF(W55="","",VLOOKUP(W55,'シフト記号表（勤務時間帯）'!$C$5:$Y$46,23,FALSE))</f>
        <v/>
      </c>
      <c r="X57" s="113" t="str">
        <f>IF(X55="","",VLOOKUP(X55,'シフト記号表（勤務時間帯）'!$C$5:$Y$46,23,FALSE))</f>
        <v/>
      </c>
      <c r="Y57" s="113" t="str">
        <f>IF(Y55="","",VLOOKUP(Y55,'シフト記号表（勤務時間帯）'!$C$5:$Y$46,23,FALSE))</f>
        <v/>
      </c>
      <c r="Z57" s="114" t="str">
        <f>IF(Z55="","",VLOOKUP(Z55,'シフト記号表（勤務時間帯）'!$C$5:$Y$46,23,FALSE))</f>
        <v/>
      </c>
      <c r="AA57" s="112" t="str">
        <f>IF(AA55="","",VLOOKUP(AA55,'シフト記号表（勤務時間帯）'!$C$5:$Y$46,23,FALSE))</f>
        <v/>
      </c>
      <c r="AB57" s="113" t="str">
        <f>IF(AB55="","",VLOOKUP(AB55,'シフト記号表（勤務時間帯）'!$C$5:$Y$46,23,FALSE))</f>
        <v/>
      </c>
      <c r="AC57" s="113" t="str">
        <f>IF(AC55="","",VLOOKUP(AC55,'シフト記号表（勤務時間帯）'!$C$5:$Y$46,23,FALSE))</f>
        <v/>
      </c>
      <c r="AD57" s="113" t="str">
        <f>IF(AD55="","",VLOOKUP(AD55,'シフト記号表（勤務時間帯）'!$C$5:$Y$46,23,FALSE))</f>
        <v/>
      </c>
      <c r="AE57" s="113" t="str">
        <f>IF(AE55="","",VLOOKUP(AE55,'シフト記号表（勤務時間帯）'!$C$5:$Y$46,23,FALSE))</f>
        <v/>
      </c>
      <c r="AF57" s="113" t="str">
        <f>IF(AF55="","",VLOOKUP(AF55,'シフト記号表（勤務時間帯）'!$C$5:$Y$46,23,FALSE))</f>
        <v/>
      </c>
      <c r="AG57" s="114" t="str">
        <f>IF(AG55="","",VLOOKUP(AG55,'シフト記号表（勤務時間帯）'!$C$5:$Y$46,23,FALSE))</f>
        <v/>
      </c>
      <c r="AH57" s="112" t="str">
        <f>IF(AH55="","",VLOOKUP(AH55,'シフト記号表（勤務時間帯）'!$C$5:$Y$46,23,FALSE))</f>
        <v/>
      </c>
      <c r="AI57" s="113" t="str">
        <f>IF(AI55="","",VLOOKUP(AI55,'シフト記号表（勤務時間帯）'!$C$5:$Y$46,23,FALSE))</f>
        <v/>
      </c>
      <c r="AJ57" s="113" t="str">
        <f>IF(AJ55="","",VLOOKUP(AJ55,'シフト記号表（勤務時間帯）'!$C$5:$Y$46,23,FALSE))</f>
        <v/>
      </c>
      <c r="AK57" s="113" t="str">
        <f>IF(AK55="","",VLOOKUP(AK55,'シフト記号表（勤務時間帯）'!$C$5:$Y$46,23,FALSE))</f>
        <v/>
      </c>
      <c r="AL57" s="113" t="str">
        <f>IF(AL55="","",VLOOKUP(AL55,'シフト記号表（勤務時間帯）'!$C$5:$Y$46,23,FALSE))</f>
        <v/>
      </c>
      <c r="AM57" s="113" t="str">
        <f>IF(AM55="","",VLOOKUP(AM55,'シフト記号表（勤務時間帯）'!$C$5:$Y$46,23,FALSE))</f>
        <v/>
      </c>
      <c r="AN57" s="114" t="str">
        <f>IF(AN55="","",VLOOKUP(AN55,'シフト記号表（勤務時間帯）'!$C$5:$Y$46,23,FALSE))</f>
        <v/>
      </c>
      <c r="AO57" s="112" t="str">
        <f>IF(AO55="","",VLOOKUP(AO55,'シフト記号表（勤務時間帯）'!$C$5:$Y$46,23,FALSE))</f>
        <v/>
      </c>
      <c r="AP57" s="113" t="str">
        <f>IF(AP55="","",VLOOKUP(AP55,'シフト記号表（勤務時間帯）'!$C$5:$Y$46,23,FALSE))</f>
        <v/>
      </c>
      <c r="AQ57" s="113" t="str">
        <f>IF(AQ55="","",VLOOKUP(AQ55,'シフト記号表（勤務時間帯）'!$C$5:$Y$46,23,FALSE))</f>
        <v/>
      </c>
      <c r="AR57" s="113" t="str">
        <f>IF(AR55="","",VLOOKUP(AR55,'シフト記号表（勤務時間帯）'!$C$5:$Y$46,23,FALSE))</f>
        <v/>
      </c>
      <c r="AS57" s="113" t="str">
        <f>IF(AS55="","",VLOOKUP(AS55,'シフト記号表（勤務時間帯）'!$C$5:$Y$46,23,FALSE))</f>
        <v/>
      </c>
      <c r="AT57" s="113" t="str">
        <f>IF(AT55="","",VLOOKUP(AT55,'シフト記号表（勤務時間帯）'!$C$5:$Y$46,23,FALSE))</f>
        <v/>
      </c>
      <c r="AU57" s="114" t="str">
        <f>IF(AU55="","",VLOOKUP(AU55,'シフト記号表（勤務時間帯）'!$C$5:$Y$46,23,FALSE))</f>
        <v/>
      </c>
      <c r="AV57" s="112" t="str">
        <f>IF(AV55="","",VLOOKUP(AV55,'シフト記号表（勤務時間帯）'!$C$5:$Y$46,23,FALSE))</f>
        <v/>
      </c>
      <c r="AW57" s="113" t="str">
        <f>IF(AW55="","",VLOOKUP(AW55,'シフト記号表（勤務時間帯）'!$C$5:$Y$46,23,FALSE))</f>
        <v/>
      </c>
      <c r="AX57" s="115" t="str">
        <f>IF(AX55="","",VLOOKUP(AX55,'シフト記号表（勤務時間帯）'!$C$5:$Y$46,23,FALSE))</f>
        <v/>
      </c>
      <c r="AY57" s="298">
        <f>IF($BB$3="計画",SUM(T57:AU57),IF($BB$3="実績",SUM(T57:AX57),""))</f>
        <v>0</v>
      </c>
      <c r="AZ57" s="299"/>
      <c r="BA57" s="318">
        <f>IF($BB$3="計画",AY57/4,IF($BB$3="実績",(AY57/($BB$7/7)),""))</f>
        <v>0</v>
      </c>
      <c r="BB57" s="319"/>
      <c r="BC57" s="260"/>
      <c r="BD57" s="261"/>
      <c r="BE57" s="261"/>
      <c r="BF57" s="261"/>
      <c r="BG57" s="262"/>
    </row>
    <row r="58" spans="2:59" ht="20.25" customHeight="1" x14ac:dyDescent="0.4">
      <c r="B58" s="116"/>
      <c r="C58" s="274"/>
      <c r="D58" s="275"/>
      <c r="E58" s="276"/>
      <c r="F58" s="97"/>
      <c r="G58" s="337"/>
      <c r="H58" s="277"/>
      <c r="I58" s="275"/>
      <c r="J58" s="275"/>
      <c r="K58" s="276"/>
      <c r="L58" s="327"/>
      <c r="M58" s="255"/>
      <c r="N58" s="328"/>
      <c r="O58" s="118" t="s">
        <v>18</v>
      </c>
      <c r="P58" s="127"/>
      <c r="Q58" s="127"/>
      <c r="R58" s="128"/>
      <c r="S58" s="133"/>
      <c r="T58" s="122"/>
      <c r="U58" s="123"/>
      <c r="V58" s="123"/>
      <c r="W58" s="123"/>
      <c r="X58" s="123"/>
      <c r="Y58" s="123"/>
      <c r="Z58" s="124"/>
      <c r="AA58" s="122"/>
      <c r="AB58" s="123"/>
      <c r="AC58" s="123"/>
      <c r="AD58" s="123"/>
      <c r="AE58" s="123"/>
      <c r="AF58" s="123"/>
      <c r="AG58" s="124"/>
      <c r="AH58" s="122"/>
      <c r="AI58" s="123"/>
      <c r="AJ58" s="123"/>
      <c r="AK58" s="123"/>
      <c r="AL58" s="123"/>
      <c r="AM58" s="123"/>
      <c r="AN58" s="124"/>
      <c r="AO58" s="122"/>
      <c r="AP58" s="123"/>
      <c r="AQ58" s="123"/>
      <c r="AR58" s="123"/>
      <c r="AS58" s="123"/>
      <c r="AT58" s="123"/>
      <c r="AU58" s="124"/>
      <c r="AV58" s="122"/>
      <c r="AW58" s="123"/>
      <c r="AX58" s="197"/>
      <c r="AY58" s="333"/>
      <c r="AZ58" s="334"/>
      <c r="BA58" s="335"/>
      <c r="BB58" s="336"/>
      <c r="BC58" s="254"/>
      <c r="BD58" s="255"/>
      <c r="BE58" s="255"/>
      <c r="BF58" s="255"/>
      <c r="BG58" s="256"/>
    </row>
    <row r="59" spans="2:59" ht="20.25" customHeight="1" x14ac:dyDescent="0.4">
      <c r="B59" s="96">
        <f>B56+1</f>
        <v>14</v>
      </c>
      <c r="C59" s="274"/>
      <c r="D59" s="275"/>
      <c r="E59" s="276"/>
      <c r="F59" s="97"/>
      <c r="G59" s="324"/>
      <c r="H59" s="277"/>
      <c r="I59" s="275"/>
      <c r="J59" s="275"/>
      <c r="K59" s="276"/>
      <c r="L59" s="329"/>
      <c r="M59" s="258"/>
      <c r="N59" s="330"/>
      <c r="O59" s="98" t="s">
        <v>87</v>
      </c>
      <c r="P59" s="99"/>
      <c r="Q59" s="99"/>
      <c r="R59" s="100"/>
      <c r="S59" s="101"/>
      <c r="T59" s="102" t="str">
        <f>IF(T58="","",VLOOKUP(T58,'シフト記号表（勤務時間帯）'!$C$5:$W$46,21,FALSE))</f>
        <v/>
      </c>
      <c r="U59" s="103" t="str">
        <f>IF(U58="","",VLOOKUP(U58,'シフト記号表（勤務時間帯）'!$C$5:$W$46,21,FALSE))</f>
        <v/>
      </c>
      <c r="V59" s="103" t="str">
        <f>IF(V58="","",VLOOKUP(V58,'シフト記号表（勤務時間帯）'!$C$5:$W$46,21,FALSE))</f>
        <v/>
      </c>
      <c r="W59" s="103" t="str">
        <f>IF(W58="","",VLOOKUP(W58,'シフト記号表（勤務時間帯）'!$C$5:$W$46,21,FALSE))</f>
        <v/>
      </c>
      <c r="X59" s="103" t="str">
        <f>IF(X58="","",VLOOKUP(X58,'シフト記号表（勤務時間帯）'!$C$5:$W$46,21,FALSE))</f>
        <v/>
      </c>
      <c r="Y59" s="103" t="str">
        <f>IF(Y58="","",VLOOKUP(Y58,'シフト記号表（勤務時間帯）'!$C$5:$W$46,21,FALSE))</f>
        <v/>
      </c>
      <c r="Z59" s="104" t="str">
        <f>IF(Z58="","",VLOOKUP(Z58,'シフト記号表（勤務時間帯）'!$C$5:$W$46,21,FALSE))</f>
        <v/>
      </c>
      <c r="AA59" s="102" t="str">
        <f>IF(AA58="","",VLOOKUP(AA58,'シフト記号表（勤務時間帯）'!$C$5:$W$46,21,FALSE))</f>
        <v/>
      </c>
      <c r="AB59" s="103" t="str">
        <f>IF(AB58="","",VLOOKUP(AB58,'シフト記号表（勤務時間帯）'!$C$5:$W$46,21,FALSE))</f>
        <v/>
      </c>
      <c r="AC59" s="103" t="str">
        <f>IF(AC58="","",VLOOKUP(AC58,'シフト記号表（勤務時間帯）'!$C$5:$W$46,21,FALSE))</f>
        <v/>
      </c>
      <c r="AD59" s="103" t="str">
        <f>IF(AD58="","",VLOOKUP(AD58,'シフト記号表（勤務時間帯）'!$C$5:$W$46,21,FALSE))</f>
        <v/>
      </c>
      <c r="AE59" s="103" t="str">
        <f>IF(AE58="","",VLOOKUP(AE58,'シフト記号表（勤務時間帯）'!$C$5:$W$46,21,FALSE))</f>
        <v/>
      </c>
      <c r="AF59" s="103" t="str">
        <f>IF(AF58="","",VLOOKUP(AF58,'シフト記号表（勤務時間帯）'!$C$5:$W$46,21,FALSE))</f>
        <v/>
      </c>
      <c r="AG59" s="104" t="str">
        <f>IF(AG58="","",VLOOKUP(AG58,'シフト記号表（勤務時間帯）'!$C$5:$W$46,21,FALSE))</f>
        <v/>
      </c>
      <c r="AH59" s="102" t="str">
        <f>IF(AH58="","",VLOOKUP(AH58,'シフト記号表（勤務時間帯）'!$C$5:$W$46,21,FALSE))</f>
        <v/>
      </c>
      <c r="AI59" s="103" t="str">
        <f>IF(AI58="","",VLOOKUP(AI58,'シフト記号表（勤務時間帯）'!$C$5:$W$46,21,FALSE))</f>
        <v/>
      </c>
      <c r="AJ59" s="103" t="str">
        <f>IF(AJ58="","",VLOOKUP(AJ58,'シフト記号表（勤務時間帯）'!$C$5:$W$46,21,FALSE))</f>
        <v/>
      </c>
      <c r="AK59" s="103" t="str">
        <f>IF(AK58="","",VLOOKUP(AK58,'シフト記号表（勤務時間帯）'!$C$5:$W$46,21,FALSE))</f>
        <v/>
      </c>
      <c r="AL59" s="103" t="str">
        <f>IF(AL58="","",VLOOKUP(AL58,'シフト記号表（勤務時間帯）'!$C$5:$W$46,21,FALSE))</f>
        <v/>
      </c>
      <c r="AM59" s="103" t="str">
        <f>IF(AM58="","",VLOOKUP(AM58,'シフト記号表（勤務時間帯）'!$C$5:$W$46,21,FALSE))</f>
        <v/>
      </c>
      <c r="AN59" s="104" t="str">
        <f>IF(AN58="","",VLOOKUP(AN58,'シフト記号表（勤務時間帯）'!$C$5:$W$46,21,FALSE))</f>
        <v/>
      </c>
      <c r="AO59" s="102" t="str">
        <f>IF(AO58="","",VLOOKUP(AO58,'シフト記号表（勤務時間帯）'!$C$5:$W$46,21,FALSE))</f>
        <v/>
      </c>
      <c r="AP59" s="103" t="str">
        <f>IF(AP58="","",VLOOKUP(AP58,'シフト記号表（勤務時間帯）'!$C$5:$W$46,21,FALSE))</f>
        <v/>
      </c>
      <c r="AQ59" s="103" t="str">
        <f>IF(AQ58="","",VLOOKUP(AQ58,'シフト記号表（勤務時間帯）'!$C$5:$W$46,21,FALSE))</f>
        <v/>
      </c>
      <c r="AR59" s="103" t="str">
        <f>IF(AR58="","",VLOOKUP(AR58,'シフト記号表（勤務時間帯）'!$C$5:$W$46,21,FALSE))</f>
        <v/>
      </c>
      <c r="AS59" s="103" t="str">
        <f>IF(AS58="","",VLOOKUP(AS58,'シフト記号表（勤務時間帯）'!$C$5:$W$46,21,FALSE))</f>
        <v/>
      </c>
      <c r="AT59" s="103" t="str">
        <f>IF(AT58="","",VLOOKUP(AT58,'シフト記号表（勤務時間帯）'!$C$5:$W$46,21,FALSE))</f>
        <v/>
      </c>
      <c r="AU59" s="104" t="str">
        <f>IF(AU58="","",VLOOKUP(AU58,'シフト記号表（勤務時間帯）'!$C$5:$W$46,21,FALSE))</f>
        <v/>
      </c>
      <c r="AV59" s="102" t="str">
        <f>IF(AV58="","",VLOOKUP(AV58,'シフト記号表（勤務時間帯）'!$C$5:$W$46,21,FALSE))</f>
        <v/>
      </c>
      <c r="AW59" s="103" t="str">
        <f>IF(AW58="","",VLOOKUP(AW58,'シフト記号表（勤務時間帯）'!$C$5:$W$46,21,FALSE))</f>
        <v/>
      </c>
      <c r="AX59" s="105" t="str">
        <f>IF(AX58="","",VLOOKUP(AX58,'シフト記号表（勤務時間帯）'!$C$5:$W$46,21,FALSE))</f>
        <v/>
      </c>
      <c r="AY59" s="278">
        <f>IF($BB$3="計画",SUM(T59:AU59),IF($BB$3="実績",SUM(T59:AX59),""))</f>
        <v>0</v>
      </c>
      <c r="AZ59" s="279"/>
      <c r="BA59" s="280">
        <f>IF($BB$3="計画",AY59/4,IF($BB$3="実績",(AY59/($BB$7/7)),""))</f>
        <v>0</v>
      </c>
      <c r="BB59" s="281"/>
      <c r="BC59" s="257"/>
      <c r="BD59" s="258"/>
      <c r="BE59" s="258"/>
      <c r="BF59" s="258"/>
      <c r="BG59" s="259"/>
    </row>
    <row r="60" spans="2:59" ht="20.25" customHeight="1" x14ac:dyDescent="0.4">
      <c r="B60" s="106"/>
      <c r="C60" s="282"/>
      <c r="D60" s="283"/>
      <c r="E60" s="284"/>
      <c r="F60" s="107">
        <f>C59</f>
        <v>0</v>
      </c>
      <c r="G60" s="325"/>
      <c r="H60" s="285"/>
      <c r="I60" s="283"/>
      <c r="J60" s="283"/>
      <c r="K60" s="284"/>
      <c r="L60" s="331"/>
      <c r="M60" s="261"/>
      <c r="N60" s="332"/>
      <c r="O60" s="134" t="s">
        <v>88</v>
      </c>
      <c r="P60" s="135"/>
      <c r="Q60" s="135"/>
      <c r="R60" s="136"/>
      <c r="S60" s="137"/>
      <c r="T60" s="112" t="str">
        <f>IF(T58="","",VLOOKUP(T58,'シフト記号表（勤務時間帯）'!$C$5:$Y$46,23,FALSE))</f>
        <v/>
      </c>
      <c r="U60" s="113" t="str">
        <f>IF(U58="","",VLOOKUP(U58,'シフト記号表（勤務時間帯）'!$C$5:$Y$46,23,FALSE))</f>
        <v/>
      </c>
      <c r="V60" s="113" t="str">
        <f>IF(V58="","",VLOOKUP(V58,'シフト記号表（勤務時間帯）'!$C$5:$Y$46,23,FALSE))</f>
        <v/>
      </c>
      <c r="W60" s="113" t="str">
        <f>IF(W58="","",VLOOKUP(W58,'シフト記号表（勤務時間帯）'!$C$5:$Y$46,23,FALSE))</f>
        <v/>
      </c>
      <c r="X60" s="113" t="str">
        <f>IF(X58="","",VLOOKUP(X58,'シフト記号表（勤務時間帯）'!$C$5:$Y$46,23,FALSE))</f>
        <v/>
      </c>
      <c r="Y60" s="113" t="str">
        <f>IF(Y58="","",VLOOKUP(Y58,'シフト記号表（勤務時間帯）'!$C$5:$Y$46,23,FALSE))</f>
        <v/>
      </c>
      <c r="Z60" s="114" t="str">
        <f>IF(Z58="","",VLOOKUP(Z58,'シフト記号表（勤務時間帯）'!$C$5:$Y$46,23,FALSE))</f>
        <v/>
      </c>
      <c r="AA60" s="112" t="str">
        <f>IF(AA58="","",VLOOKUP(AA58,'シフト記号表（勤務時間帯）'!$C$5:$Y$46,23,FALSE))</f>
        <v/>
      </c>
      <c r="AB60" s="113" t="str">
        <f>IF(AB58="","",VLOOKUP(AB58,'シフト記号表（勤務時間帯）'!$C$5:$Y$46,23,FALSE))</f>
        <v/>
      </c>
      <c r="AC60" s="113" t="str">
        <f>IF(AC58="","",VLOOKUP(AC58,'シフト記号表（勤務時間帯）'!$C$5:$Y$46,23,FALSE))</f>
        <v/>
      </c>
      <c r="AD60" s="113" t="str">
        <f>IF(AD58="","",VLOOKUP(AD58,'シフト記号表（勤務時間帯）'!$C$5:$Y$46,23,FALSE))</f>
        <v/>
      </c>
      <c r="AE60" s="113" t="str">
        <f>IF(AE58="","",VLOOKUP(AE58,'シフト記号表（勤務時間帯）'!$C$5:$Y$46,23,FALSE))</f>
        <v/>
      </c>
      <c r="AF60" s="113" t="str">
        <f>IF(AF58="","",VLOOKUP(AF58,'シフト記号表（勤務時間帯）'!$C$5:$Y$46,23,FALSE))</f>
        <v/>
      </c>
      <c r="AG60" s="114" t="str">
        <f>IF(AG58="","",VLOOKUP(AG58,'シフト記号表（勤務時間帯）'!$C$5:$Y$46,23,FALSE))</f>
        <v/>
      </c>
      <c r="AH60" s="112" t="str">
        <f>IF(AH58="","",VLOOKUP(AH58,'シフト記号表（勤務時間帯）'!$C$5:$Y$46,23,FALSE))</f>
        <v/>
      </c>
      <c r="AI60" s="113" t="str">
        <f>IF(AI58="","",VLOOKUP(AI58,'シフト記号表（勤務時間帯）'!$C$5:$Y$46,23,FALSE))</f>
        <v/>
      </c>
      <c r="AJ60" s="113" t="str">
        <f>IF(AJ58="","",VLOOKUP(AJ58,'シフト記号表（勤務時間帯）'!$C$5:$Y$46,23,FALSE))</f>
        <v/>
      </c>
      <c r="AK60" s="113" t="str">
        <f>IF(AK58="","",VLOOKUP(AK58,'シフト記号表（勤務時間帯）'!$C$5:$Y$46,23,FALSE))</f>
        <v/>
      </c>
      <c r="AL60" s="113" t="str">
        <f>IF(AL58="","",VLOOKUP(AL58,'シフト記号表（勤務時間帯）'!$C$5:$Y$46,23,FALSE))</f>
        <v/>
      </c>
      <c r="AM60" s="113" t="str">
        <f>IF(AM58="","",VLOOKUP(AM58,'シフト記号表（勤務時間帯）'!$C$5:$Y$46,23,FALSE))</f>
        <v/>
      </c>
      <c r="AN60" s="114" t="str">
        <f>IF(AN58="","",VLOOKUP(AN58,'シフト記号表（勤務時間帯）'!$C$5:$Y$46,23,FALSE))</f>
        <v/>
      </c>
      <c r="AO60" s="112" t="str">
        <f>IF(AO58="","",VLOOKUP(AO58,'シフト記号表（勤務時間帯）'!$C$5:$Y$46,23,FALSE))</f>
        <v/>
      </c>
      <c r="AP60" s="113" t="str">
        <f>IF(AP58="","",VLOOKUP(AP58,'シフト記号表（勤務時間帯）'!$C$5:$Y$46,23,FALSE))</f>
        <v/>
      </c>
      <c r="AQ60" s="113" t="str">
        <f>IF(AQ58="","",VLOOKUP(AQ58,'シフト記号表（勤務時間帯）'!$C$5:$Y$46,23,FALSE))</f>
        <v/>
      </c>
      <c r="AR60" s="113" t="str">
        <f>IF(AR58="","",VLOOKUP(AR58,'シフト記号表（勤務時間帯）'!$C$5:$Y$46,23,FALSE))</f>
        <v/>
      </c>
      <c r="AS60" s="113" t="str">
        <f>IF(AS58="","",VLOOKUP(AS58,'シフト記号表（勤務時間帯）'!$C$5:$Y$46,23,FALSE))</f>
        <v/>
      </c>
      <c r="AT60" s="113" t="str">
        <f>IF(AT58="","",VLOOKUP(AT58,'シフト記号表（勤務時間帯）'!$C$5:$Y$46,23,FALSE))</f>
        <v/>
      </c>
      <c r="AU60" s="114" t="str">
        <f>IF(AU58="","",VLOOKUP(AU58,'シフト記号表（勤務時間帯）'!$C$5:$Y$46,23,FALSE))</f>
        <v/>
      </c>
      <c r="AV60" s="112" t="str">
        <f>IF(AV58="","",VLOOKUP(AV58,'シフト記号表（勤務時間帯）'!$C$5:$Y$46,23,FALSE))</f>
        <v/>
      </c>
      <c r="AW60" s="113" t="str">
        <f>IF(AW58="","",VLOOKUP(AW58,'シフト記号表（勤務時間帯）'!$C$5:$Y$46,23,FALSE))</f>
        <v/>
      </c>
      <c r="AX60" s="115" t="str">
        <f>IF(AX58="","",VLOOKUP(AX58,'シフト記号表（勤務時間帯）'!$C$5:$Y$46,23,FALSE))</f>
        <v/>
      </c>
      <c r="AY60" s="298">
        <f>IF($BB$3="計画",SUM(T60:AU60),IF($BB$3="実績",SUM(T60:AX60),""))</f>
        <v>0</v>
      </c>
      <c r="AZ60" s="299"/>
      <c r="BA60" s="318">
        <f>IF($BB$3="計画",AY60/4,IF($BB$3="実績",(AY60/($BB$7/7)),""))</f>
        <v>0</v>
      </c>
      <c r="BB60" s="319"/>
      <c r="BC60" s="260"/>
      <c r="BD60" s="261"/>
      <c r="BE60" s="261"/>
      <c r="BF60" s="261"/>
      <c r="BG60" s="262"/>
    </row>
    <row r="61" spans="2:59" ht="20.25" customHeight="1" x14ac:dyDescent="0.4">
      <c r="B61" s="116"/>
      <c r="C61" s="274"/>
      <c r="D61" s="275"/>
      <c r="E61" s="276"/>
      <c r="F61" s="97"/>
      <c r="G61" s="337"/>
      <c r="H61" s="277"/>
      <c r="I61" s="275"/>
      <c r="J61" s="275"/>
      <c r="K61" s="276"/>
      <c r="L61" s="327"/>
      <c r="M61" s="255"/>
      <c r="N61" s="328"/>
      <c r="O61" s="138" t="s">
        <v>18</v>
      </c>
      <c r="P61" s="139"/>
      <c r="Q61" s="139"/>
      <c r="R61" s="140"/>
      <c r="S61" s="141"/>
      <c r="T61" s="122"/>
      <c r="U61" s="123"/>
      <c r="V61" s="123"/>
      <c r="W61" s="123"/>
      <c r="X61" s="123"/>
      <c r="Y61" s="123"/>
      <c r="Z61" s="124"/>
      <c r="AA61" s="122"/>
      <c r="AB61" s="123"/>
      <c r="AC61" s="123"/>
      <c r="AD61" s="123"/>
      <c r="AE61" s="123"/>
      <c r="AF61" s="123"/>
      <c r="AG61" s="124"/>
      <c r="AH61" s="122"/>
      <c r="AI61" s="123"/>
      <c r="AJ61" s="123"/>
      <c r="AK61" s="123"/>
      <c r="AL61" s="123"/>
      <c r="AM61" s="123"/>
      <c r="AN61" s="124"/>
      <c r="AO61" s="122"/>
      <c r="AP61" s="123"/>
      <c r="AQ61" s="123"/>
      <c r="AR61" s="123"/>
      <c r="AS61" s="123"/>
      <c r="AT61" s="123"/>
      <c r="AU61" s="124"/>
      <c r="AV61" s="122"/>
      <c r="AW61" s="123"/>
      <c r="AX61" s="197"/>
      <c r="AY61" s="333"/>
      <c r="AZ61" s="334"/>
      <c r="BA61" s="335"/>
      <c r="BB61" s="336"/>
      <c r="BC61" s="254"/>
      <c r="BD61" s="255"/>
      <c r="BE61" s="255"/>
      <c r="BF61" s="255"/>
      <c r="BG61" s="256"/>
    </row>
    <row r="62" spans="2:59" ht="20.25" customHeight="1" x14ac:dyDescent="0.4">
      <c r="B62" s="96">
        <f>B59+1</f>
        <v>15</v>
      </c>
      <c r="C62" s="274"/>
      <c r="D62" s="275"/>
      <c r="E62" s="276"/>
      <c r="F62" s="97"/>
      <c r="G62" s="324"/>
      <c r="H62" s="277"/>
      <c r="I62" s="275"/>
      <c r="J62" s="275"/>
      <c r="K62" s="276"/>
      <c r="L62" s="329"/>
      <c r="M62" s="258"/>
      <c r="N62" s="330"/>
      <c r="O62" s="98" t="s">
        <v>87</v>
      </c>
      <c r="P62" s="99"/>
      <c r="Q62" s="99"/>
      <c r="R62" s="100"/>
      <c r="S62" s="101"/>
      <c r="T62" s="102" t="str">
        <f>IF(T61="","",VLOOKUP(T61,'シフト記号表（勤務時間帯）'!$C$5:$W$46,21,FALSE))</f>
        <v/>
      </c>
      <c r="U62" s="103" t="str">
        <f>IF(U61="","",VLOOKUP(U61,'シフト記号表（勤務時間帯）'!$C$5:$W$46,21,FALSE))</f>
        <v/>
      </c>
      <c r="V62" s="103" t="str">
        <f>IF(V61="","",VLOOKUP(V61,'シフト記号表（勤務時間帯）'!$C$5:$W$46,21,FALSE))</f>
        <v/>
      </c>
      <c r="W62" s="103" t="str">
        <f>IF(W61="","",VLOOKUP(W61,'シフト記号表（勤務時間帯）'!$C$5:$W$46,21,FALSE))</f>
        <v/>
      </c>
      <c r="X62" s="103" t="str">
        <f>IF(X61="","",VLOOKUP(X61,'シフト記号表（勤務時間帯）'!$C$5:$W$46,21,FALSE))</f>
        <v/>
      </c>
      <c r="Y62" s="103" t="str">
        <f>IF(Y61="","",VLOOKUP(Y61,'シフト記号表（勤務時間帯）'!$C$5:$W$46,21,FALSE))</f>
        <v/>
      </c>
      <c r="Z62" s="104" t="str">
        <f>IF(Z61="","",VLOOKUP(Z61,'シフト記号表（勤務時間帯）'!$C$5:$W$46,21,FALSE))</f>
        <v/>
      </c>
      <c r="AA62" s="102" t="str">
        <f>IF(AA61="","",VLOOKUP(AA61,'シフト記号表（勤務時間帯）'!$C$5:$W$46,21,FALSE))</f>
        <v/>
      </c>
      <c r="AB62" s="103" t="str">
        <f>IF(AB61="","",VLOOKUP(AB61,'シフト記号表（勤務時間帯）'!$C$5:$W$46,21,FALSE))</f>
        <v/>
      </c>
      <c r="AC62" s="103" t="str">
        <f>IF(AC61="","",VLOOKUP(AC61,'シフト記号表（勤務時間帯）'!$C$5:$W$46,21,FALSE))</f>
        <v/>
      </c>
      <c r="AD62" s="103" t="str">
        <f>IF(AD61="","",VLOOKUP(AD61,'シフト記号表（勤務時間帯）'!$C$5:$W$46,21,FALSE))</f>
        <v/>
      </c>
      <c r="AE62" s="103" t="str">
        <f>IF(AE61="","",VLOOKUP(AE61,'シフト記号表（勤務時間帯）'!$C$5:$W$46,21,FALSE))</f>
        <v/>
      </c>
      <c r="AF62" s="103" t="str">
        <f>IF(AF61="","",VLOOKUP(AF61,'シフト記号表（勤務時間帯）'!$C$5:$W$46,21,FALSE))</f>
        <v/>
      </c>
      <c r="AG62" s="104" t="str">
        <f>IF(AG61="","",VLOOKUP(AG61,'シフト記号表（勤務時間帯）'!$C$5:$W$46,21,FALSE))</f>
        <v/>
      </c>
      <c r="AH62" s="102" t="str">
        <f>IF(AH61="","",VLOOKUP(AH61,'シフト記号表（勤務時間帯）'!$C$5:$W$46,21,FALSE))</f>
        <v/>
      </c>
      <c r="AI62" s="103" t="str">
        <f>IF(AI61="","",VLOOKUP(AI61,'シフト記号表（勤務時間帯）'!$C$5:$W$46,21,FALSE))</f>
        <v/>
      </c>
      <c r="AJ62" s="103" t="str">
        <f>IF(AJ61="","",VLOOKUP(AJ61,'シフト記号表（勤務時間帯）'!$C$5:$W$46,21,FALSE))</f>
        <v/>
      </c>
      <c r="AK62" s="103" t="str">
        <f>IF(AK61="","",VLOOKUP(AK61,'シフト記号表（勤務時間帯）'!$C$5:$W$46,21,FALSE))</f>
        <v/>
      </c>
      <c r="AL62" s="103" t="str">
        <f>IF(AL61="","",VLOOKUP(AL61,'シフト記号表（勤務時間帯）'!$C$5:$W$46,21,FALSE))</f>
        <v/>
      </c>
      <c r="AM62" s="103" t="str">
        <f>IF(AM61="","",VLOOKUP(AM61,'シフト記号表（勤務時間帯）'!$C$5:$W$46,21,FALSE))</f>
        <v/>
      </c>
      <c r="AN62" s="104" t="str">
        <f>IF(AN61="","",VLOOKUP(AN61,'シフト記号表（勤務時間帯）'!$C$5:$W$46,21,FALSE))</f>
        <v/>
      </c>
      <c r="AO62" s="102" t="str">
        <f>IF(AO61="","",VLOOKUP(AO61,'シフト記号表（勤務時間帯）'!$C$5:$W$46,21,FALSE))</f>
        <v/>
      </c>
      <c r="AP62" s="103" t="str">
        <f>IF(AP61="","",VLOOKUP(AP61,'シフト記号表（勤務時間帯）'!$C$5:$W$46,21,FALSE))</f>
        <v/>
      </c>
      <c r="AQ62" s="103" t="str">
        <f>IF(AQ61="","",VLOOKUP(AQ61,'シフト記号表（勤務時間帯）'!$C$5:$W$46,21,FALSE))</f>
        <v/>
      </c>
      <c r="AR62" s="103" t="str">
        <f>IF(AR61="","",VLOOKUP(AR61,'シフト記号表（勤務時間帯）'!$C$5:$W$46,21,FALSE))</f>
        <v/>
      </c>
      <c r="AS62" s="103" t="str">
        <f>IF(AS61="","",VLOOKUP(AS61,'シフト記号表（勤務時間帯）'!$C$5:$W$46,21,FALSE))</f>
        <v/>
      </c>
      <c r="AT62" s="103" t="str">
        <f>IF(AT61="","",VLOOKUP(AT61,'シフト記号表（勤務時間帯）'!$C$5:$W$46,21,FALSE))</f>
        <v/>
      </c>
      <c r="AU62" s="104" t="str">
        <f>IF(AU61="","",VLOOKUP(AU61,'シフト記号表（勤務時間帯）'!$C$5:$W$46,21,FALSE))</f>
        <v/>
      </c>
      <c r="AV62" s="102" t="str">
        <f>IF(AV61="","",VLOOKUP(AV61,'シフト記号表（勤務時間帯）'!$C$5:$W$46,21,FALSE))</f>
        <v/>
      </c>
      <c r="AW62" s="103" t="str">
        <f>IF(AW61="","",VLOOKUP(AW61,'シフト記号表（勤務時間帯）'!$C$5:$W$46,21,FALSE))</f>
        <v/>
      </c>
      <c r="AX62" s="105" t="str">
        <f>IF(AX61="","",VLOOKUP(AX61,'シフト記号表（勤務時間帯）'!$C$5:$W$46,21,FALSE))</f>
        <v/>
      </c>
      <c r="AY62" s="278">
        <f>IF($BB$3="計画",SUM(T62:AU62),IF($BB$3="実績",SUM(T62:AX62),""))</f>
        <v>0</v>
      </c>
      <c r="AZ62" s="279"/>
      <c r="BA62" s="280">
        <f>IF($BB$3="計画",AY62/4,IF($BB$3="実績",(AY62/($BB$7/7)),""))</f>
        <v>0</v>
      </c>
      <c r="BB62" s="281"/>
      <c r="BC62" s="257"/>
      <c r="BD62" s="258"/>
      <c r="BE62" s="258"/>
      <c r="BF62" s="258"/>
      <c r="BG62" s="259"/>
    </row>
    <row r="63" spans="2:59" ht="20.25" customHeight="1" thickBot="1" x14ac:dyDescent="0.45">
      <c r="B63" s="96"/>
      <c r="C63" s="338"/>
      <c r="D63" s="339"/>
      <c r="E63" s="340"/>
      <c r="F63" s="142">
        <f>C62</f>
        <v>0</v>
      </c>
      <c r="G63" s="342"/>
      <c r="H63" s="341"/>
      <c r="I63" s="339"/>
      <c r="J63" s="339"/>
      <c r="K63" s="340"/>
      <c r="L63" s="343"/>
      <c r="M63" s="344"/>
      <c r="N63" s="345"/>
      <c r="O63" s="143" t="s">
        <v>88</v>
      </c>
      <c r="P63" s="144"/>
      <c r="Q63" s="144"/>
      <c r="R63" s="145"/>
      <c r="S63" s="146"/>
      <c r="T63" s="112" t="str">
        <f>IF(T61="","",VLOOKUP(T61,'シフト記号表（勤務時間帯）'!$C$5:$Y$46,23,FALSE))</f>
        <v/>
      </c>
      <c r="U63" s="113" t="str">
        <f>IF(U61="","",VLOOKUP(U61,'シフト記号表（勤務時間帯）'!$C$5:$Y$46,23,FALSE))</f>
        <v/>
      </c>
      <c r="V63" s="113" t="str">
        <f>IF(V61="","",VLOOKUP(V61,'シフト記号表（勤務時間帯）'!$C$5:$Y$46,23,FALSE))</f>
        <v/>
      </c>
      <c r="W63" s="113" t="str">
        <f>IF(W61="","",VLOOKUP(W61,'シフト記号表（勤務時間帯）'!$C$5:$Y$46,23,FALSE))</f>
        <v/>
      </c>
      <c r="X63" s="113" t="str">
        <f>IF(X61="","",VLOOKUP(X61,'シフト記号表（勤務時間帯）'!$C$5:$Y$46,23,FALSE))</f>
        <v/>
      </c>
      <c r="Y63" s="113" t="str">
        <f>IF(Y61="","",VLOOKUP(Y61,'シフト記号表（勤務時間帯）'!$C$5:$Y$46,23,FALSE))</f>
        <v/>
      </c>
      <c r="Z63" s="114" t="str">
        <f>IF(Z61="","",VLOOKUP(Z61,'シフト記号表（勤務時間帯）'!$C$5:$Y$46,23,FALSE))</f>
        <v/>
      </c>
      <c r="AA63" s="112" t="str">
        <f>IF(AA61="","",VLOOKUP(AA61,'シフト記号表（勤務時間帯）'!$C$5:$Y$46,23,FALSE))</f>
        <v/>
      </c>
      <c r="AB63" s="113" t="str">
        <f>IF(AB61="","",VLOOKUP(AB61,'シフト記号表（勤務時間帯）'!$C$5:$Y$46,23,FALSE))</f>
        <v/>
      </c>
      <c r="AC63" s="113" t="str">
        <f>IF(AC61="","",VLOOKUP(AC61,'シフト記号表（勤務時間帯）'!$C$5:$Y$46,23,FALSE))</f>
        <v/>
      </c>
      <c r="AD63" s="113" t="str">
        <f>IF(AD61="","",VLOOKUP(AD61,'シフト記号表（勤務時間帯）'!$C$5:$Y$46,23,FALSE))</f>
        <v/>
      </c>
      <c r="AE63" s="113" t="str">
        <f>IF(AE61="","",VLOOKUP(AE61,'シフト記号表（勤務時間帯）'!$C$5:$Y$46,23,FALSE))</f>
        <v/>
      </c>
      <c r="AF63" s="113" t="str">
        <f>IF(AF61="","",VLOOKUP(AF61,'シフト記号表（勤務時間帯）'!$C$5:$Y$46,23,FALSE))</f>
        <v/>
      </c>
      <c r="AG63" s="114" t="str">
        <f>IF(AG61="","",VLOOKUP(AG61,'シフト記号表（勤務時間帯）'!$C$5:$Y$46,23,FALSE))</f>
        <v/>
      </c>
      <c r="AH63" s="112" t="str">
        <f>IF(AH61="","",VLOOKUP(AH61,'シフト記号表（勤務時間帯）'!$C$5:$Y$46,23,FALSE))</f>
        <v/>
      </c>
      <c r="AI63" s="113" t="str">
        <f>IF(AI61="","",VLOOKUP(AI61,'シフト記号表（勤務時間帯）'!$C$5:$Y$46,23,FALSE))</f>
        <v/>
      </c>
      <c r="AJ63" s="113" t="str">
        <f>IF(AJ61="","",VLOOKUP(AJ61,'シフト記号表（勤務時間帯）'!$C$5:$Y$46,23,FALSE))</f>
        <v/>
      </c>
      <c r="AK63" s="113" t="str">
        <f>IF(AK61="","",VLOOKUP(AK61,'シフト記号表（勤務時間帯）'!$C$5:$Y$46,23,FALSE))</f>
        <v/>
      </c>
      <c r="AL63" s="113" t="str">
        <f>IF(AL61="","",VLOOKUP(AL61,'シフト記号表（勤務時間帯）'!$C$5:$Y$46,23,FALSE))</f>
        <v/>
      </c>
      <c r="AM63" s="113" t="str">
        <f>IF(AM61="","",VLOOKUP(AM61,'シフト記号表（勤務時間帯）'!$C$5:$Y$46,23,FALSE))</f>
        <v/>
      </c>
      <c r="AN63" s="114" t="str">
        <f>IF(AN61="","",VLOOKUP(AN61,'シフト記号表（勤務時間帯）'!$C$5:$Y$46,23,FALSE))</f>
        <v/>
      </c>
      <c r="AO63" s="112" t="str">
        <f>IF(AO61="","",VLOOKUP(AO61,'シフト記号表（勤務時間帯）'!$C$5:$Y$46,23,FALSE))</f>
        <v/>
      </c>
      <c r="AP63" s="113" t="str">
        <f>IF(AP61="","",VLOOKUP(AP61,'シフト記号表（勤務時間帯）'!$C$5:$Y$46,23,FALSE))</f>
        <v/>
      </c>
      <c r="AQ63" s="113" t="str">
        <f>IF(AQ61="","",VLOOKUP(AQ61,'シフト記号表（勤務時間帯）'!$C$5:$Y$46,23,FALSE))</f>
        <v/>
      </c>
      <c r="AR63" s="113" t="str">
        <f>IF(AR61="","",VLOOKUP(AR61,'シフト記号表（勤務時間帯）'!$C$5:$Y$46,23,FALSE))</f>
        <v/>
      </c>
      <c r="AS63" s="113" t="str">
        <f>IF(AS61="","",VLOOKUP(AS61,'シフト記号表（勤務時間帯）'!$C$5:$Y$46,23,FALSE))</f>
        <v/>
      </c>
      <c r="AT63" s="113" t="str">
        <f>IF(AT61="","",VLOOKUP(AT61,'シフト記号表（勤務時間帯）'!$C$5:$Y$46,23,FALSE))</f>
        <v/>
      </c>
      <c r="AU63" s="114" t="str">
        <f>IF(AU61="","",VLOOKUP(AU61,'シフト記号表（勤務時間帯）'!$C$5:$Y$46,23,FALSE))</f>
        <v/>
      </c>
      <c r="AV63" s="112" t="str">
        <f>IF(AV61="","",VLOOKUP(AV61,'シフト記号表（勤務時間帯）'!$C$5:$Y$46,23,FALSE))</f>
        <v/>
      </c>
      <c r="AW63" s="113" t="str">
        <f>IF(AW61="","",VLOOKUP(AW61,'シフト記号表（勤務時間帯）'!$C$5:$Y$46,23,FALSE))</f>
        <v/>
      </c>
      <c r="AX63" s="115" t="str">
        <f>IF(AX61="","",VLOOKUP(AX61,'シフト記号表（勤務時間帯）'!$C$5:$Y$46,23,FALSE))</f>
        <v/>
      </c>
      <c r="AY63" s="298">
        <f>IF($BB$3="計画",SUM(T63:AU63),IF($BB$3="実績",SUM(T63:AX63),""))</f>
        <v>0</v>
      </c>
      <c r="AZ63" s="299"/>
      <c r="BA63" s="318">
        <f>IF($BB$3="計画",AY63/4,IF($BB$3="実績",(AY63/($BB$7/7)),""))</f>
        <v>0</v>
      </c>
      <c r="BB63" s="319"/>
      <c r="BC63" s="257"/>
      <c r="BD63" s="258"/>
      <c r="BE63" s="258"/>
      <c r="BF63" s="258"/>
      <c r="BG63" s="259"/>
    </row>
    <row r="64" spans="2:59" ht="20.25" customHeight="1" x14ac:dyDescent="0.4">
      <c r="B64" s="353" t="s">
        <v>246</v>
      </c>
      <c r="C64" s="354"/>
      <c r="D64" s="354"/>
      <c r="E64" s="354"/>
      <c r="F64" s="354"/>
      <c r="G64" s="354"/>
      <c r="H64" s="354"/>
      <c r="I64" s="354"/>
      <c r="J64" s="354"/>
      <c r="K64" s="354"/>
      <c r="L64" s="354"/>
      <c r="M64" s="354"/>
      <c r="N64" s="354"/>
      <c r="O64" s="354"/>
      <c r="P64" s="354"/>
      <c r="Q64" s="354"/>
      <c r="R64" s="354"/>
      <c r="S64" s="355"/>
      <c r="T64" s="147"/>
      <c r="U64" s="148"/>
      <c r="V64" s="148"/>
      <c r="W64" s="148"/>
      <c r="X64" s="148"/>
      <c r="Y64" s="148"/>
      <c r="Z64" s="149"/>
      <c r="AA64" s="150"/>
      <c r="AB64" s="148"/>
      <c r="AC64" s="148"/>
      <c r="AD64" s="148"/>
      <c r="AE64" s="148"/>
      <c r="AF64" s="148"/>
      <c r="AG64" s="149"/>
      <c r="AH64" s="150"/>
      <c r="AI64" s="148"/>
      <c r="AJ64" s="148"/>
      <c r="AK64" s="148"/>
      <c r="AL64" s="148"/>
      <c r="AM64" s="148"/>
      <c r="AN64" s="149"/>
      <c r="AO64" s="150"/>
      <c r="AP64" s="148"/>
      <c r="AQ64" s="148"/>
      <c r="AR64" s="148"/>
      <c r="AS64" s="148"/>
      <c r="AT64" s="148"/>
      <c r="AU64" s="149"/>
      <c r="AV64" s="150"/>
      <c r="AW64" s="148"/>
      <c r="AX64" s="151"/>
      <c r="AY64" s="242"/>
      <c r="AZ64" s="235"/>
      <c r="BA64" s="233"/>
      <c r="BB64" s="234"/>
      <c r="BC64" s="234"/>
      <c r="BD64" s="234"/>
      <c r="BE64" s="234"/>
      <c r="BF64" s="234"/>
      <c r="BG64" s="235"/>
    </row>
    <row r="65" spans="2:59" ht="20.25" customHeight="1" x14ac:dyDescent="0.4">
      <c r="B65" s="356" t="s">
        <v>247</v>
      </c>
      <c r="C65" s="357"/>
      <c r="D65" s="357"/>
      <c r="E65" s="357"/>
      <c r="F65" s="357"/>
      <c r="G65" s="357"/>
      <c r="H65" s="357"/>
      <c r="I65" s="357"/>
      <c r="J65" s="357"/>
      <c r="K65" s="357"/>
      <c r="L65" s="357"/>
      <c r="M65" s="357"/>
      <c r="N65" s="357"/>
      <c r="O65" s="357"/>
      <c r="P65" s="357"/>
      <c r="Q65" s="357"/>
      <c r="R65" s="357"/>
      <c r="S65" s="358"/>
      <c r="T65" s="152"/>
      <c r="U65" s="153"/>
      <c r="V65" s="153"/>
      <c r="W65" s="153"/>
      <c r="X65" s="153"/>
      <c r="Y65" s="153"/>
      <c r="Z65" s="154"/>
      <c r="AA65" s="155"/>
      <c r="AB65" s="153"/>
      <c r="AC65" s="153"/>
      <c r="AD65" s="153"/>
      <c r="AE65" s="153"/>
      <c r="AF65" s="153"/>
      <c r="AG65" s="154"/>
      <c r="AH65" s="155"/>
      <c r="AI65" s="153"/>
      <c r="AJ65" s="153"/>
      <c r="AK65" s="153"/>
      <c r="AL65" s="153"/>
      <c r="AM65" s="153"/>
      <c r="AN65" s="154"/>
      <c r="AO65" s="155"/>
      <c r="AP65" s="153"/>
      <c r="AQ65" s="153"/>
      <c r="AR65" s="153"/>
      <c r="AS65" s="153"/>
      <c r="AT65" s="153"/>
      <c r="AU65" s="154"/>
      <c r="AV65" s="155"/>
      <c r="AW65" s="153"/>
      <c r="AX65" s="156"/>
      <c r="AY65" s="243"/>
      <c r="AZ65" s="238"/>
      <c r="BA65" s="236"/>
      <c r="BB65" s="237"/>
      <c r="BC65" s="237"/>
      <c r="BD65" s="237"/>
      <c r="BE65" s="237"/>
      <c r="BF65" s="237"/>
      <c r="BG65" s="238"/>
    </row>
    <row r="66" spans="2:59" ht="20.25" customHeight="1" x14ac:dyDescent="0.4">
      <c r="B66" s="356" t="s">
        <v>217</v>
      </c>
      <c r="C66" s="357"/>
      <c r="D66" s="357"/>
      <c r="E66" s="357"/>
      <c r="F66" s="357"/>
      <c r="G66" s="357"/>
      <c r="H66" s="357"/>
      <c r="I66" s="357"/>
      <c r="J66" s="357"/>
      <c r="K66" s="357"/>
      <c r="L66" s="357"/>
      <c r="M66" s="357"/>
      <c r="N66" s="357"/>
      <c r="O66" s="357"/>
      <c r="P66" s="357"/>
      <c r="Q66" s="357"/>
      <c r="R66" s="357"/>
      <c r="S66" s="358"/>
      <c r="T66" s="152"/>
      <c r="U66" s="153"/>
      <c r="V66" s="153"/>
      <c r="W66" s="153"/>
      <c r="X66" s="153"/>
      <c r="Y66" s="153"/>
      <c r="Z66" s="157"/>
      <c r="AA66" s="158"/>
      <c r="AB66" s="153"/>
      <c r="AC66" s="153"/>
      <c r="AD66" s="153"/>
      <c r="AE66" s="153"/>
      <c r="AF66" s="153"/>
      <c r="AG66" s="157"/>
      <c r="AH66" s="158"/>
      <c r="AI66" s="153"/>
      <c r="AJ66" s="153"/>
      <c r="AK66" s="153"/>
      <c r="AL66" s="153"/>
      <c r="AM66" s="153"/>
      <c r="AN66" s="157"/>
      <c r="AO66" s="158"/>
      <c r="AP66" s="153"/>
      <c r="AQ66" s="153"/>
      <c r="AR66" s="153"/>
      <c r="AS66" s="153"/>
      <c r="AT66" s="153"/>
      <c r="AU66" s="157"/>
      <c r="AV66" s="158"/>
      <c r="AW66" s="153"/>
      <c r="AX66" s="156"/>
      <c r="AY66" s="243"/>
      <c r="AZ66" s="238"/>
      <c r="BA66" s="236"/>
      <c r="BB66" s="237"/>
      <c r="BC66" s="237"/>
      <c r="BD66" s="237"/>
      <c r="BE66" s="237"/>
      <c r="BF66" s="237"/>
      <c r="BG66" s="238"/>
    </row>
    <row r="67" spans="2:59" ht="20.25" customHeight="1" x14ac:dyDescent="0.4">
      <c r="B67" s="356" t="s">
        <v>218</v>
      </c>
      <c r="C67" s="357"/>
      <c r="D67" s="357"/>
      <c r="E67" s="357"/>
      <c r="F67" s="357"/>
      <c r="G67" s="357"/>
      <c r="H67" s="357"/>
      <c r="I67" s="357"/>
      <c r="J67" s="357"/>
      <c r="K67" s="357"/>
      <c r="L67" s="357"/>
      <c r="M67" s="357"/>
      <c r="N67" s="357"/>
      <c r="O67" s="357"/>
      <c r="P67" s="357"/>
      <c r="Q67" s="357"/>
      <c r="R67" s="357"/>
      <c r="S67" s="358"/>
      <c r="T67" s="152"/>
      <c r="U67" s="153"/>
      <c r="V67" s="153"/>
      <c r="W67" s="153"/>
      <c r="X67" s="153"/>
      <c r="Y67" s="153"/>
      <c r="Z67" s="157"/>
      <c r="AA67" s="158"/>
      <c r="AB67" s="153"/>
      <c r="AC67" s="153"/>
      <c r="AD67" s="153"/>
      <c r="AE67" s="153"/>
      <c r="AF67" s="153"/>
      <c r="AG67" s="157"/>
      <c r="AH67" s="158"/>
      <c r="AI67" s="153"/>
      <c r="AJ67" s="153"/>
      <c r="AK67" s="153"/>
      <c r="AL67" s="153"/>
      <c r="AM67" s="153"/>
      <c r="AN67" s="157"/>
      <c r="AO67" s="158"/>
      <c r="AP67" s="153"/>
      <c r="AQ67" s="153"/>
      <c r="AR67" s="153"/>
      <c r="AS67" s="153"/>
      <c r="AT67" s="153"/>
      <c r="AU67" s="157"/>
      <c r="AV67" s="158"/>
      <c r="AW67" s="153"/>
      <c r="AX67" s="156"/>
      <c r="AY67" s="244"/>
      <c r="AZ67" s="245"/>
      <c r="BA67" s="236"/>
      <c r="BB67" s="237"/>
      <c r="BC67" s="237"/>
      <c r="BD67" s="237"/>
      <c r="BE67" s="237"/>
      <c r="BF67" s="237"/>
      <c r="BG67" s="238"/>
    </row>
    <row r="68" spans="2:59" ht="20.25" customHeight="1" x14ac:dyDescent="0.4">
      <c r="B68" s="356" t="s">
        <v>219</v>
      </c>
      <c r="C68" s="357"/>
      <c r="D68" s="357"/>
      <c r="E68" s="357"/>
      <c r="F68" s="357"/>
      <c r="G68" s="357"/>
      <c r="H68" s="357"/>
      <c r="I68" s="357"/>
      <c r="J68" s="357"/>
      <c r="K68" s="357"/>
      <c r="L68" s="357"/>
      <c r="M68" s="357"/>
      <c r="N68" s="357"/>
      <c r="O68" s="357"/>
      <c r="P68" s="357"/>
      <c r="Q68" s="357"/>
      <c r="R68" s="357"/>
      <c r="S68" s="358"/>
      <c r="T68" s="159" t="str">
        <f t="shared" ref="T68:AX68" ca="1" si="1">IF((SUMIF($C$19:$E$63,"介護従業者",T19:T63)+SUMIF($C$19:$E$63,"看護職員",T19:T63))=0,"",SUMIF($C$19:$E$63,"介護従業者",T19:T63)+SUMIF($C$19:$E$63,"看護職員",T19:T63))</f>
        <v/>
      </c>
      <c r="U68" s="159" t="str">
        <f t="shared" ca="1" si="1"/>
        <v/>
      </c>
      <c r="V68" s="159" t="str">
        <f t="shared" ca="1" si="1"/>
        <v/>
      </c>
      <c r="W68" s="159" t="str">
        <f t="shared" ca="1" si="1"/>
        <v/>
      </c>
      <c r="X68" s="159" t="str">
        <f t="shared" ca="1" si="1"/>
        <v/>
      </c>
      <c r="Y68" s="159" t="str">
        <f t="shared" ca="1" si="1"/>
        <v/>
      </c>
      <c r="Z68" s="160" t="str">
        <f t="shared" ca="1" si="1"/>
        <v/>
      </c>
      <c r="AA68" s="161" t="str">
        <f t="shared" ca="1" si="1"/>
        <v/>
      </c>
      <c r="AB68" s="159" t="str">
        <f t="shared" ca="1" si="1"/>
        <v/>
      </c>
      <c r="AC68" s="159" t="str">
        <f t="shared" ca="1" si="1"/>
        <v/>
      </c>
      <c r="AD68" s="159" t="str">
        <f t="shared" ca="1" si="1"/>
        <v/>
      </c>
      <c r="AE68" s="159" t="str">
        <f t="shared" ca="1" si="1"/>
        <v/>
      </c>
      <c r="AF68" s="159" t="str">
        <f t="shared" ca="1" si="1"/>
        <v/>
      </c>
      <c r="AG68" s="160" t="str">
        <f t="shared" ca="1" si="1"/>
        <v/>
      </c>
      <c r="AH68" s="161" t="str">
        <f t="shared" ca="1" si="1"/>
        <v/>
      </c>
      <c r="AI68" s="159" t="str">
        <f t="shared" ca="1" si="1"/>
        <v/>
      </c>
      <c r="AJ68" s="159" t="str">
        <f t="shared" ca="1" si="1"/>
        <v/>
      </c>
      <c r="AK68" s="159" t="str">
        <f t="shared" ca="1" si="1"/>
        <v/>
      </c>
      <c r="AL68" s="159" t="str">
        <f t="shared" ca="1" si="1"/>
        <v/>
      </c>
      <c r="AM68" s="159" t="str">
        <f t="shared" ca="1" si="1"/>
        <v/>
      </c>
      <c r="AN68" s="160" t="str">
        <f t="shared" ca="1" si="1"/>
        <v/>
      </c>
      <c r="AO68" s="161" t="str">
        <f t="shared" ca="1" si="1"/>
        <v/>
      </c>
      <c r="AP68" s="159" t="str">
        <f t="shared" ca="1" si="1"/>
        <v/>
      </c>
      <c r="AQ68" s="159" t="str">
        <f t="shared" ca="1" si="1"/>
        <v/>
      </c>
      <c r="AR68" s="159" t="str">
        <f t="shared" ca="1" si="1"/>
        <v/>
      </c>
      <c r="AS68" s="159" t="str">
        <f t="shared" ca="1" si="1"/>
        <v/>
      </c>
      <c r="AT68" s="159" t="str">
        <f t="shared" ca="1" si="1"/>
        <v/>
      </c>
      <c r="AU68" s="160" t="str">
        <f t="shared" ca="1" si="1"/>
        <v/>
      </c>
      <c r="AV68" s="161" t="str">
        <f t="shared" ca="1" si="1"/>
        <v/>
      </c>
      <c r="AW68" s="159" t="str">
        <f t="shared" ca="1" si="1"/>
        <v/>
      </c>
      <c r="AX68" s="159" t="str">
        <f t="shared" ca="1" si="1"/>
        <v/>
      </c>
      <c r="AY68" s="346">
        <f ca="1">IF($BB$3="計画",SUM(T68:AU68),IF($BB$3="実績",SUM(T68:AX68),""))</f>
        <v>0</v>
      </c>
      <c r="AZ68" s="347"/>
      <c r="BA68" s="236"/>
      <c r="BB68" s="237"/>
      <c r="BC68" s="237"/>
      <c r="BD68" s="237"/>
      <c r="BE68" s="237"/>
      <c r="BF68" s="237"/>
      <c r="BG68" s="238"/>
    </row>
    <row r="69" spans="2:59" ht="20.25" customHeight="1" x14ac:dyDescent="0.4">
      <c r="B69" s="356" t="s">
        <v>220</v>
      </c>
      <c r="C69" s="357"/>
      <c r="D69" s="357"/>
      <c r="E69" s="357"/>
      <c r="F69" s="357"/>
      <c r="G69" s="357"/>
      <c r="H69" s="357"/>
      <c r="I69" s="357"/>
      <c r="J69" s="357"/>
      <c r="K69" s="357"/>
      <c r="L69" s="357"/>
      <c r="M69" s="357"/>
      <c r="N69" s="357"/>
      <c r="O69" s="357"/>
      <c r="P69" s="357"/>
      <c r="Q69" s="357"/>
      <c r="R69" s="357"/>
      <c r="S69" s="358"/>
      <c r="T69" s="159" t="str">
        <f t="shared" ref="T69:AX69" ca="1" si="2">IF(SUMIF($C$19:$E$63,"看護職員",T19:T63)=0,"",SUMIF($C$19:$E$63,"看護職員",T19:T63))</f>
        <v/>
      </c>
      <c r="U69" s="159" t="str">
        <f t="shared" ca="1" si="2"/>
        <v/>
      </c>
      <c r="V69" s="159" t="str">
        <f t="shared" ca="1" si="2"/>
        <v/>
      </c>
      <c r="W69" s="159" t="str">
        <f t="shared" ca="1" si="2"/>
        <v/>
      </c>
      <c r="X69" s="159" t="str">
        <f t="shared" ca="1" si="2"/>
        <v/>
      </c>
      <c r="Y69" s="159" t="str">
        <f t="shared" ca="1" si="2"/>
        <v/>
      </c>
      <c r="Z69" s="114" t="str">
        <f t="shared" ca="1" si="2"/>
        <v/>
      </c>
      <c r="AA69" s="112" t="str">
        <f t="shared" ca="1" si="2"/>
        <v/>
      </c>
      <c r="AB69" s="159" t="str">
        <f t="shared" ca="1" si="2"/>
        <v/>
      </c>
      <c r="AC69" s="159" t="str">
        <f t="shared" ca="1" si="2"/>
        <v/>
      </c>
      <c r="AD69" s="159" t="str">
        <f t="shared" ca="1" si="2"/>
        <v/>
      </c>
      <c r="AE69" s="159" t="str">
        <f t="shared" ca="1" si="2"/>
        <v/>
      </c>
      <c r="AF69" s="159" t="str">
        <f t="shared" ca="1" si="2"/>
        <v/>
      </c>
      <c r="AG69" s="114" t="str">
        <f t="shared" ca="1" si="2"/>
        <v/>
      </c>
      <c r="AH69" s="112" t="str">
        <f t="shared" ca="1" si="2"/>
        <v/>
      </c>
      <c r="AI69" s="159" t="str">
        <f t="shared" ca="1" si="2"/>
        <v/>
      </c>
      <c r="AJ69" s="159" t="str">
        <f t="shared" ca="1" si="2"/>
        <v/>
      </c>
      <c r="AK69" s="159" t="str">
        <f t="shared" ca="1" si="2"/>
        <v/>
      </c>
      <c r="AL69" s="159" t="str">
        <f t="shared" ca="1" si="2"/>
        <v/>
      </c>
      <c r="AM69" s="159" t="str">
        <f t="shared" ca="1" si="2"/>
        <v/>
      </c>
      <c r="AN69" s="114" t="str">
        <f t="shared" ca="1" si="2"/>
        <v/>
      </c>
      <c r="AO69" s="112" t="str">
        <f t="shared" ca="1" si="2"/>
        <v/>
      </c>
      <c r="AP69" s="159" t="str">
        <f t="shared" ca="1" si="2"/>
        <v/>
      </c>
      <c r="AQ69" s="159" t="str">
        <f t="shared" ca="1" si="2"/>
        <v/>
      </c>
      <c r="AR69" s="159" t="str">
        <f t="shared" ca="1" si="2"/>
        <v/>
      </c>
      <c r="AS69" s="159" t="str">
        <f t="shared" ca="1" si="2"/>
        <v/>
      </c>
      <c r="AT69" s="159" t="str">
        <f t="shared" ca="1" si="2"/>
        <v/>
      </c>
      <c r="AU69" s="114" t="str">
        <f t="shared" ca="1" si="2"/>
        <v/>
      </c>
      <c r="AV69" s="112" t="str">
        <f t="shared" ca="1" si="2"/>
        <v/>
      </c>
      <c r="AW69" s="159" t="str">
        <f t="shared" ca="1" si="2"/>
        <v/>
      </c>
      <c r="AX69" s="159" t="str">
        <f t="shared" ca="1" si="2"/>
        <v/>
      </c>
      <c r="AY69" s="346">
        <f ca="1">IF($BB$3="計画",SUM(T69:AU69),IF($BB$3="実績",SUM(T69:AX69),""))</f>
        <v>0</v>
      </c>
      <c r="AZ69" s="347"/>
      <c r="BA69" s="236"/>
      <c r="BB69" s="237"/>
      <c r="BC69" s="237"/>
      <c r="BD69" s="237"/>
      <c r="BE69" s="237"/>
      <c r="BF69" s="237"/>
      <c r="BG69" s="238"/>
    </row>
    <row r="70" spans="2:59" ht="20.25" customHeight="1" thickBot="1" x14ac:dyDescent="0.45">
      <c r="B70" s="350" t="s">
        <v>221</v>
      </c>
      <c r="C70" s="351"/>
      <c r="D70" s="351"/>
      <c r="E70" s="351"/>
      <c r="F70" s="351"/>
      <c r="G70" s="351"/>
      <c r="H70" s="351"/>
      <c r="I70" s="351"/>
      <c r="J70" s="351"/>
      <c r="K70" s="351"/>
      <c r="L70" s="351"/>
      <c r="M70" s="351"/>
      <c r="N70" s="351"/>
      <c r="O70" s="351"/>
      <c r="P70" s="351"/>
      <c r="Q70" s="351"/>
      <c r="R70" s="351"/>
      <c r="S70" s="352"/>
      <c r="T70" s="162" t="str">
        <f>IF((SUMIF($F$19:$F$63,"介護従業者",T19:T63)+SUMIF($F$19:$F$63,"看護職員",T19:T63))=0,"",(SUMIF($F$19:$F$63,"介護従業者",T19:T63)+SUMIF($F$19:$F$63,"看護職員",T19:T63)))</f>
        <v/>
      </c>
      <c r="U70" s="162" t="str">
        <f t="shared" ref="U70:AX70" si="3">IF((SUMIF($F$19:$F$63,"介護従業者",U19:U63)+SUMIF($F$19:$F$63,"看護職員",U19:U63))=0,"",(SUMIF($F$19:$F$63,"介護従業者",U19:U63)+SUMIF($F$19:$F$63,"看護職員",U19:U63)))</f>
        <v/>
      </c>
      <c r="V70" s="162" t="str">
        <f t="shared" si="3"/>
        <v/>
      </c>
      <c r="W70" s="162" t="str">
        <f t="shared" si="3"/>
        <v/>
      </c>
      <c r="X70" s="162" t="str">
        <f t="shared" si="3"/>
        <v/>
      </c>
      <c r="Y70" s="162" t="str">
        <f t="shared" si="3"/>
        <v/>
      </c>
      <c r="Z70" s="163" t="str">
        <f t="shared" si="3"/>
        <v/>
      </c>
      <c r="AA70" s="164" t="str">
        <f t="shared" si="3"/>
        <v/>
      </c>
      <c r="AB70" s="162" t="str">
        <f t="shared" si="3"/>
        <v/>
      </c>
      <c r="AC70" s="162" t="str">
        <f t="shared" si="3"/>
        <v/>
      </c>
      <c r="AD70" s="162" t="str">
        <f t="shared" si="3"/>
        <v/>
      </c>
      <c r="AE70" s="162" t="str">
        <f t="shared" si="3"/>
        <v/>
      </c>
      <c r="AF70" s="162" t="str">
        <f t="shared" si="3"/>
        <v/>
      </c>
      <c r="AG70" s="163" t="str">
        <f t="shared" si="3"/>
        <v/>
      </c>
      <c r="AH70" s="164" t="str">
        <f t="shared" si="3"/>
        <v/>
      </c>
      <c r="AI70" s="162" t="str">
        <f t="shared" si="3"/>
        <v/>
      </c>
      <c r="AJ70" s="162" t="str">
        <f t="shared" si="3"/>
        <v/>
      </c>
      <c r="AK70" s="162" t="str">
        <f t="shared" si="3"/>
        <v/>
      </c>
      <c r="AL70" s="162" t="str">
        <f t="shared" si="3"/>
        <v/>
      </c>
      <c r="AM70" s="162" t="str">
        <f t="shared" si="3"/>
        <v/>
      </c>
      <c r="AN70" s="163" t="str">
        <f t="shared" si="3"/>
        <v/>
      </c>
      <c r="AO70" s="164" t="str">
        <f t="shared" si="3"/>
        <v/>
      </c>
      <c r="AP70" s="162" t="str">
        <f t="shared" si="3"/>
        <v/>
      </c>
      <c r="AQ70" s="162" t="str">
        <f t="shared" si="3"/>
        <v/>
      </c>
      <c r="AR70" s="162" t="str">
        <f t="shared" si="3"/>
        <v/>
      </c>
      <c r="AS70" s="162" t="str">
        <f t="shared" si="3"/>
        <v/>
      </c>
      <c r="AT70" s="162" t="str">
        <f t="shared" si="3"/>
        <v/>
      </c>
      <c r="AU70" s="163" t="str">
        <f t="shared" si="3"/>
        <v/>
      </c>
      <c r="AV70" s="164" t="str">
        <f t="shared" si="3"/>
        <v/>
      </c>
      <c r="AW70" s="162" t="str">
        <f t="shared" si="3"/>
        <v/>
      </c>
      <c r="AX70" s="162" t="str">
        <f t="shared" si="3"/>
        <v/>
      </c>
      <c r="AY70" s="348">
        <f>IF($BB$3="計画",SUM(T70:AU70),IF($BB$3="実績",SUM(T70:AX70),""))</f>
        <v>0</v>
      </c>
      <c r="AZ70" s="349"/>
      <c r="BA70" s="239"/>
      <c r="BB70" s="240"/>
      <c r="BC70" s="240"/>
      <c r="BD70" s="240"/>
      <c r="BE70" s="240"/>
      <c r="BF70" s="240"/>
      <c r="BG70" s="241"/>
    </row>
    <row r="71" spans="2:59" s="13" customFormat="1" ht="20.25" customHeight="1" x14ac:dyDescent="0.4">
      <c r="B71" s="165"/>
      <c r="C71" s="166"/>
      <c r="D71" s="166"/>
      <c r="E71" s="166"/>
      <c r="F71" s="166"/>
      <c r="G71" s="165"/>
      <c r="H71" s="165"/>
      <c r="I71" s="165"/>
      <c r="J71" s="165"/>
      <c r="K71" s="165"/>
      <c r="L71" s="165"/>
      <c r="M71" s="165"/>
      <c r="N71" s="165"/>
      <c r="O71" s="165"/>
      <c r="P71" s="165"/>
      <c r="Q71" s="167"/>
      <c r="R71" s="165"/>
      <c r="S71" s="165"/>
      <c r="T71" s="165"/>
      <c r="U71" s="165"/>
      <c r="V71" s="165"/>
      <c r="W71" s="165"/>
      <c r="X71" s="165"/>
      <c r="Y71" s="165"/>
      <c r="Z71" s="165"/>
      <c r="AA71" s="165"/>
      <c r="AB71" s="165"/>
      <c r="AC71" s="165"/>
      <c r="AD71" s="165"/>
      <c r="AE71" s="165"/>
      <c r="AF71" s="165"/>
      <c r="AG71" s="165"/>
      <c r="AH71" s="165"/>
      <c r="AI71" s="165"/>
      <c r="AJ71" s="165"/>
      <c r="AK71" s="165"/>
      <c r="AL71" s="165"/>
      <c r="AM71" s="165"/>
      <c r="AN71" s="165"/>
      <c r="AO71" s="165"/>
      <c r="AP71" s="165"/>
      <c r="AQ71" s="165"/>
      <c r="AR71" s="165"/>
      <c r="AS71" s="165"/>
      <c r="AT71" s="165"/>
      <c r="AU71" s="165"/>
      <c r="AV71" s="165"/>
      <c r="AW71" s="165"/>
      <c r="AX71" s="165"/>
      <c r="AY71" s="165"/>
      <c r="AZ71" s="165"/>
      <c r="BA71" s="165"/>
      <c r="BB71" s="165"/>
      <c r="BC71" s="165"/>
      <c r="BD71" s="165"/>
      <c r="BE71" s="165"/>
      <c r="BF71" s="165"/>
      <c r="BG71" s="168"/>
    </row>
    <row r="72" spans="2:59" ht="20.25" customHeight="1" x14ac:dyDescent="0.4">
      <c r="B72" s="66"/>
      <c r="C72" s="66"/>
      <c r="D72" s="66"/>
      <c r="E72" s="66"/>
      <c r="F72" s="66"/>
      <c r="G72" s="66"/>
      <c r="H72" s="66"/>
      <c r="I72" s="66"/>
      <c r="J72" s="66"/>
      <c r="K72" s="66"/>
      <c r="L72" s="66"/>
      <c r="M72" s="66"/>
      <c r="N72" s="66"/>
      <c r="O72" s="66"/>
      <c r="P72" s="66"/>
      <c r="Q72" s="66"/>
      <c r="R72" s="66"/>
      <c r="S72" s="66"/>
      <c r="T72" s="66"/>
      <c r="U72" s="66"/>
      <c r="V72" s="66"/>
      <c r="W72" s="66"/>
      <c r="X72" s="66"/>
      <c r="Y72" s="66"/>
      <c r="Z72" s="66"/>
      <c r="AA72" s="66"/>
      <c r="AB72" s="66"/>
      <c r="AC72" s="66"/>
      <c r="AD72" s="66"/>
      <c r="AE72" s="66"/>
      <c r="AF72" s="66"/>
      <c r="AG72" s="66"/>
      <c r="AH72" s="66"/>
      <c r="AI72" s="66"/>
      <c r="AJ72" s="66"/>
      <c r="AK72" s="66"/>
      <c r="AL72" s="66"/>
      <c r="AM72" s="66"/>
      <c r="AN72" s="66"/>
      <c r="AO72" s="66"/>
      <c r="AP72" s="66"/>
      <c r="AQ72" s="66"/>
      <c r="AR72" s="66"/>
      <c r="AS72" s="66"/>
      <c r="AT72" s="66"/>
      <c r="AU72" s="66"/>
      <c r="AV72" s="66"/>
      <c r="AW72" s="66"/>
      <c r="AX72" s="66"/>
      <c r="AY72" s="66"/>
      <c r="AZ72" s="66"/>
      <c r="BA72" s="66"/>
      <c r="BB72" s="66"/>
      <c r="BC72" s="66"/>
      <c r="BD72" s="66"/>
      <c r="BE72" s="66"/>
      <c r="BF72" s="66"/>
      <c r="BG72" s="66"/>
    </row>
    <row r="73" spans="2:59" ht="20.25" customHeight="1" x14ac:dyDescent="0.4"/>
    <row r="74" spans="2:59" ht="20.25" customHeight="1" x14ac:dyDescent="0.4"/>
    <row r="75" spans="2:59" ht="20.25" customHeight="1" x14ac:dyDescent="0.4"/>
    <row r="76" spans="2:59" ht="20.25" customHeight="1" x14ac:dyDescent="0.4"/>
    <row r="77" spans="2:59" ht="20.25" customHeight="1" x14ac:dyDescent="0.4"/>
    <row r="78" spans="2:59" ht="20.25" customHeight="1" x14ac:dyDescent="0.4"/>
    <row r="79" spans="2:59" ht="20.25" customHeight="1" x14ac:dyDescent="0.4"/>
    <row r="80" spans="2:59"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125" spans="1:56" x14ac:dyDescent="0.4">
      <c r="A125" s="8"/>
      <c r="B125" s="8"/>
      <c r="C125" s="9"/>
      <c r="D125" s="9"/>
      <c r="E125" s="9"/>
      <c r="F125" s="9"/>
      <c r="G125" s="9"/>
      <c r="H125" s="10"/>
      <c r="I125" s="10"/>
      <c r="J125" s="10"/>
      <c r="K125" s="10"/>
      <c r="L125" s="10"/>
      <c r="M125" s="10"/>
      <c r="N125" s="10"/>
      <c r="O125" s="10"/>
      <c r="P125" s="10"/>
      <c r="Q125" s="10"/>
      <c r="R125" s="10"/>
      <c r="S125" s="10"/>
      <c r="T125" s="10"/>
      <c r="U125" s="10"/>
      <c r="V125" s="10"/>
      <c r="W125" s="10"/>
      <c r="X125" s="10"/>
      <c r="Y125" s="10"/>
      <c r="Z125" s="10"/>
      <c r="AA125" s="10"/>
      <c r="AB125" s="10"/>
      <c r="AC125" s="10"/>
      <c r="AD125" s="10"/>
      <c r="AE125" s="10"/>
      <c r="AF125" s="10"/>
      <c r="AG125" s="10"/>
      <c r="AH125" s="10"/>
      <c r="AI125" s="10"/>
      <c r="AJ125" s="10"/>
      <c r="AK125" s="10"/>
      <c r="AL125" s="10"/>
      <c r="AM125" s="10"/>
      <c r="AN125" s="10"/>
      <c r="AO125" s="10"/>
      <c r="AP125" s="10"/>
      <c r="AQ125" s="10"/>
      <c r="AR125" s="10"/>
      <c r="AS125" s="10"/>
      <c r="AT125" s="10"/>
      <c r="AU125" s="10"/>
      <c r="AV125" s="10"/>
      <c r="AW125" s="7"/>
      <c r="AX125" s="7"/>
      <c r="AY125" s="7"/>
      <c r="AZ125" s="7"/>
      <c r="BA125" s="7"/>
      <c r="BB125" s="7"/>
      <c r="BC125" s="7"/>
      <c r="BD125" s="7"/>
    </row>
    <row r="126" spans="1:56" x14ac:dyDescent="0.4">
      <c r="A126" s="8"/>
      <c r="B126" s="8"/>
      <c r="C126" s="9"/>
      <c r="D126" s="9"/>
      <c r="E126" s="9"/>
      <c r="F126" s="9"/>
      <c r="G126" s="9"/>
      <c r="H126" s="10"/>
      <c r="I126" s="10"/>
      <c r="J126" s="10"/>
      <c r="K126" s="10"/>
      <c r="L126" s="10"/>
      <c r="M126" s="10"/>
      <c r="N126" s="10"/>
      <c r="O126" s="10"/>
      <c r="P126" s="10"/>
      <c r="Q126" s="10"/>
      <c r="R126" s="10"/>
      <c r="S126" s="10"/>
      <c r="T126" s="10"/>
      <c r="U126" s="10"/>
      <c r="V126" s="10"/>
      <c r="W126" s="10"/>
      <c r="X126" s="10"/>
      <c r="Y126" s="10"/>
      <c r="Z126" s="10"/>
      <c r="AA126" s="10"/>
      <c r="AB126" s="10"/>
      <c r="AC126" s="10"/>
      <c r="AD126" s="10"/>
      <c r="AE126" s="10"/>
      <c r="AF126" s="10"/>
      <c r="AG126" s="10"/>
      <c r="AH126" s="10"/>
      <c r="AI126" s="10"/>
      <c r="AJ126" s="10"/>
      <c r="AK126" s="10"/>
      <c r="AL126" s="10"/>
      <c r="AM126" s="10"/>
      <c r="AN126" s="10"/>
      <c r="AO126" s="10"/>
      <c r="AP126" s="10"/>
      <c r="AQ126" s="10"/>
      <c r="AR126" s="10"/>
      <c r="AS126" s="10"/>
      <c r="AT126" s="10"/>
      <c r="AU126" s="10"/>
      <c r="AV126" s="10"/>
      <c r="AW126" s="7"/>
      <c r="AX126" s="7"/>
      <c r="AY126" s="7"/>
      <c r="AZ126" s="7"/>
      <c r="BA126" s="7"/>
      <c r="BB126" s="7"/>
      <c r="BC126" s="7"/>
      <c r="BD126" s="7"/>
    </row>
    <row r="127" spans="1:56" x14ac:dyDescent="0.4">
      <c r="A127" s="8"/>
      <c r="B127" s="8"/>
      <c r="C127" s="11"/>
      <c r="D127" s="11"/>
      <c r="E127" s="11"/>
      <c r="F127" s="11"/>
      <c r="G127" s="11"/>
      <c r="H127" s="9"/>
      <c r="I127" s="9"/>
      <c r="J127" s="8"/>
      <c r="K127" s="8"/>
      <c r="L127" s="8"/>
      <c r="M127" s="8"/>
      <c r="N127" s="8"/>
      <c r="O127" s="8"/>
    </row>
    <row r="128" spans="1:56" x14ac:dyDescent="0.4">
      <c r="A128" s="8"/>
      <c r="B128" s="8"/>
      <c r="C128" s="11"/>
      <c r="D128" s="11"/>
      <c r="E128" s="11"/>
      <c r="F128" s="11"/>
      <c r="G128" s="11"/>
      <c r="H128" s="9"/>
      <c r="I128" s="9"/>
      <c r="J128" s="8"/>
      <c r="K128" s="8"/>
      <c r="L128" s="8"/>
      <c r="M128" s="8"/>
      <c r="N128" s="8"/>
      <c r="O128" s="8"/>
    </row>
    <row r="129" spans="3:7" x14ac:dyDescent="0.4">
      <c r="C129" s="2"/>
      <c r="D129" s="2"/>
      <c r="E129" s="2"/>
      <c r="F129" s="2"/>
      <c r="G129" s="2"/>
    </row>
    <row r="130" spans="3:7" x14ac:dyDescent="0.4">
      <c r="C130" s="2"/>
      <c r="D130" s="2"/>
      <c r="E130" s="2"/>
      <c r="F130" s="2"/>
      <c r="G130" s="2"/>
    </row>
    <row r="131" spans="3:7" x14ac:dyDescent="0.4">
      <c r="C131" s="2"/>
      <c r="D131" s="2"/>
      <c r="E131" s="2"/>
      <c r="F131" s="2"/>
      <c r="G131" s="2"/>
    </row>
    <row r="132" spans="3:7" x14ac:dyDescent="0.4">
      <c r="C132" s="2"/>
      <c r="D132" s="2"/>
      <c r="E132" s="2"/>
      <c r="F132" s="2"/>
      <c r="G132" s="2"/>
    </row>
  </sheetData>
  <sheetProtection insertRows="0" deleteRows="0"/>
  <mergeCells count="271">
    <mergeCell ref="C29:E29"/>
    <mergeCell ref="C30:E30"/>
    <mergeCell ref="C25:E25"/>
    <mergeCell ref="C33:E33"/>
    <mergeCell ref="H33:K33"/>
    <mergeCell ref="C34:E34"/>
    <mergeCell ref="H34:K34"/>
    <mergeCell ref="C35:E35"/>
    <mergeCell ref="H35:K35"/>
    <mergeCell ref="L25:N27"/>
    <mergeCell ref="L28:N30"/>
    <mergeCell ref="L31:N33"/>
    <mergeCell ref="L34:N36"/>
    <mergeCell ref="L37:N39"/>
    <mergeCell ref="L40:N42"/>
    <mergeCell ref="L46:N48"/>
    <mergeCell ref="G25:G27"/>
    <mergeCell ref="G28:G30"/>
    <mergeCell ref="B70:S70"/>
    <mergeCell ref="H40:K40"/>
    <mergeCell ref="B64:S64"/>
    <mergeCell ref="B65:S65"/>
    <mergeCell ref="G61:G63"/>
    <mergeCell ref="C45:E45"/>
    <mergeCell ref="C46:E46"/>
    <mergeCell ref="C61:E61"/>
    <mergeCell ref="L43:N45"/>
    <mergeCell ref="C41:E41"/>
    <mergeCell ref="G43:G45"/>
    <mergeCell ref="G46:G48"/>
    <mergeCell ref="C42:E42"/>
    <mergeCell ref="H41:K41"/>
    <mergeCell ref="H42:K42"/>
    <mergeCell ref="C40:E40"/>
    <mergeCell ref="G40:G42"/>
    <mergeCell ref="C63:E63"/>
    <mergeCell ref="H63:K63"/>
    <mergeCell ref="C59:E59"/>
    <mergeCell ref="H59:K59"/>
    <mergeCell ref="C60:E60"/>
    <mergeCell ref="B69:S69"/>
    <mergeCell ref="C50:E50"/>
    <mergeCell ref="AY25:AZ25"/>
    <mergeCell ref="AY37:AZ37"/>
    <mergeCell ref="AY42:AZ42"/>
    <mergeCell ref="AY41:AZ41"/>
    <mergeCell ref="H43:K43"/>
    <mergeCell ref="AY38:AZ38"/>
    <mergeCell ref="AY44:AZ44"/>
    <mergeCell ref="BC61:BG63"/>
    <mergeCell ref="L55:N57"/>
    <mergeCell ref="AY55:AZ55"/>
    <mergeCell ref="BA55:BB55"/>
    <mergeCell ref="BC52:BG54"/>
    <mergeCell ref="AY53:AZ53"/>
    <mergeCell ref="BA53:BB53"/>
    <mergeCell ref="AY54:AZ54"/>
    <mergeCell ref="BA54:BB54"/>
    <mergeCell ref="L52:N54"/>
    <mergeCell ref="AY52:AZ52"/>
    <mergeCell ref="BC58:BG60"/>
    <mergeCell ref="BC55:BG57"/>
    <mergeCell ref="L61:N63"/>
    <mergeCell ref="AY63:AZ63"/>
    <mergeCell ref="BA63:BB63"/>
    <mergeCell ref="AY61:AZ61"/>
    <mergeCell ref="BC22:BG24"/>
    <mergeCell ref="BC25:BG27"/>
    <mergeCell ref="BC28:BG30"/>
    <mergeCell ref="BC31:BG33"/>
    <mergeCell ref="BC34:BG36"/>
    <mergeCell ref="BC37:BG39"/>
    <mergeCell ref="BC40:BG42"/>
    <mergeCell ref="BC43:BG45"/>
    <mergeCell ref="BC46:BG48"/>
    <mergeCell ref="AY22:AZ22"/>
    <mergeCell ref="AY27:AZ27"/>
    <mergeCell ref="BA22:BB22"/>
    <mergeCell ref="AY23:AZ23"/>
    <mergeCell ref="BA23:BB23"/>
    <mergeCell ref="AY24:AZ24"/>
    <mergeCell ref="BA37:BB37"/>
    <mergeCell ref="H31:K31"/>
    <mergeCell ref="H55:K55"/>
    <mergeCell ref="H44:K44"/>
    <mergeCell ref="H45:K45"/>
    <mergeCell ref="H46:K46"/>
    <mergeCell ref="BA35:BB35"/>
    <mergeCell ref="AY36:AZ36"/>
    <mergeCell ref="BA36:BB36"/>
    <mergeCell ref="BA25:BB25"/>
    <mergeCell ref="AY33:AZ33"/>
    <mergeCell ref="BA33:BB33"/>
    <mergeCell ref="AY34:AZ34"/>
    <mergeCell ref="BA34:BB34"/>
    <mergeCell ref="AY35:AZ35"/>
    <mergeCell ref="H29:K29"/>
    <mergeCell ref="H30:K30"/>
    <mergeCell ref="H25:K25"/>
    <mergeCell ref="AX5:AY5"/>
    <mergeCell ref="BC19:BG21"/>
    <mergeCell ref="B14:B18"/>
    <mergeCell ref="G14:G18"/>
    <mergeCell ref="G19:G21"/>
    <mergeCell ref="AA15:AG15"/>
    <mergeCell ref="AH15:AN15"/>
    <mergeCell ref="AO15:AU15"/>
    <mergeCell ref="AV15:AX15"/>
    <mergeCell ref="BA20:BB20"/>
    <mergeCell ref="BA21:BB21"/>
    <mergeCell ref="BA19:BB19"/>
    <mergeCell ref="BC10:BD10"/>
    <mergeCell ref="BC12:BD12"/>
    <mergeCell ref="AY21:AZ21"/>
    <mergeCell ref="AY20:AZ20"/>
    <mergeCell ref="AY19:AZ19"/>
    <mergeCell ref="O14:S18"/>
    <mergeCell ref="AQ1:BF1"/>
    <mergeCell ref="AQ2:BF2"/>
    <mergeCell ref="C14:E18"/>
    <mergeCell ref="C20:E20"/>
    <mergeCell ref="C19:E19"/>
    <mergeCell ref="C21:E21"/>
    <mergeCell ref="H20:K20"/>
    <mergeCell ref="H19:K19"/>
    <mergeCell ref="H21:K21"/>
    <mergeCell ref="BB3:BE3"/>
    <mergeCell ref="T9:U9"/>
    <mergeCell ref="Z2:AA2"/>
    <mergeCell ref="AC2:AD2"/>
    <mergeCell ref="L14:N18"/>
    <mergeCell ref="L19:N21"/>
    <mergeCell ref="T15:Z15"/>
    <mergeCell ref="J11:L11"/>
    <mergeCell ref="N11:P11"/>
    <mergeCell ref="J12:L12"/>
    <mergeCell ref="BB5:BC5"/>
    <mergeCell ref="BB7:BC7"/>
    <mergeCell ref="AY14:AZ18"/>
    <mergeCell ref="BA14:BB18"/>
    <mergeCell ref="BC14:BG18"/>
    <mergeCell ref="BA32:BB32"/>
    <mergeCell ref="AY32:AZ32"/>
    <mergeCell ref="BA27:BB27"/>
    <mergeCell ref="AY28:AZ28"/>
    <mergeCell ref="BA28:BB28"/>
    <mergeCell ref="AY29:AZ29"/>
    <mergeCell ref="BA29:BB29"/>
    <mergeCell ref="AY30:AZ30"/>
    <mergeCell ref="BA30:BB30"/>
    <mergeCell ref="AY31:AZ31"/>
    <mergeCell ref="BA31:BB31"/>
    <mergeCell ref="BA24:BB24"/>
    <mergeCell ref="AY26:AZ26"/>
    <mergeCell ref="BA26:BB26"/>
    <mergeCell ref="C28:E28"/>
    <mergeCell ref="H28:K28"/>
    <mergeCell ref="AG2:AH2"/>
    <mergeCell ref="AT10:AU10"/>
    <mergeCell ref="AT11:AU11"/>
    <mergeCell ref="AT12:AU12"/>
    <mergeCell ref="C24:E24"/>
    <mergeCell ref="H24:K24"/>
    <mergeCell ref="G22:G24"/>
    <mergeCell ref="L22:N24"/>
    <mergeCell ref="N12:P12"/>
    <mergeCell ref="H14:K18"/>
    <mergeCell ref="C26:E26"/>
    <mergeCell ref="C22:E22"/>
    <mergeCell ref="H22:K22"/>
    <mergeCell ref="C23:E23"/>
    <mergeCell ref="H23:K23"/>
    <mergeCell ref="H26:K26"/>
    <mergeCell ref="C27:E27"/>
    <mergeCell ref="H27:K27"/>
    <mergeCell ref="AT5:AU5"/>
    <mergeCell ref="G31:G33"/>
    <mergeCell ref="G34:G36"/>
    <mergeCell ref="G37:G39"/>
    <mergeCell ref="C31:E31"/>
    <mergeCell ref="C36:E36"/>
    <mergeCell ref="C32:E32"/>
    <mergeCell ref="H32:K32"/>
    <mergeCell ref="C37:E37"/>
    <mergeCell ref="C38:E38"/>
    <mergeCell ref="C39:E39"/>
    <mergeCell ref="H36:K36"/>
    <mergeCell ref="H37:K37"/>
    <mergeCell ref="H38:K38"/>
    <mergeCell ref="H39:K39"/>
    <mergeCell ref="H61:K61"/>
    <mergeCell ref="C62:E62"/>
    <mergeCell ref="H62:K62"/>
    <mergeCell ref="G52:G54"/>
    <mergeCell ref="BA44:BB44"/>
    <mergeCell ref="AY45:AZ45"/>
    <mergeCell ref="BA45:BB45"/>
    <mergeCell ref="AY46:AZ46"/>
    <mergeCell ref="BA38:BB38"/>
    <mergeCell ref="AY39:AZ39"/>
    <mergeCell ref="BA39:BB39"/>
    <mergeCell ref="AY40:AZ40"/>
    <mergeCell ref="BA40:BB40"/>
    <mergeCell ref="BA41:BB41"/>
    <mergeCell ref="BA42:BB42"/>
    <mergeCell ref="AY43:AZ43"/>
    <mergeCell ref="BA43:BB43"/>
    <mergeCell ref="H47:K47"/>
    <mergeCell ref="H48:K48"/>
    <mergeCell ref="C47:E47"/>
    <mergeCell ref="C48:E48"/>
    <mergeCell ref="H53:K53"/>
    <mergeCell ref="G49:G51"/>
    <mergeCell ref="C43:E43"/>
    <mergeCell ref="C44:E44"/>
    <mergeCell ref="G55:G57"/>
    <mergeCell ref="H60:K60"/>
    <mergeCell ref="H49:K49"/>
    <mergeCell ref="C54:E54"/>
    <mergeCell ref="H54:K54"/>
    <mergeCell ref="L49:N51"/>
    <mergeCell ref="H56:K56"/>
    <mergeCell ref="H57:K57"/>
    <mergeCell ref="BA46:BB46"/>
    <mergeCell ref="BA47:BB47"/>
    <mergeCell ref="AY48:AZ48"/>
    <mergeCell ref="BA48:BB48"/>
    <mergeCell ref="AY68:AZ68"/>
    <mergeCell ref="AY64:AZ67"/>
    <mergeCell ref="BA64:BG70"/>
    <mergeCell ref="BA59:BB59"/>
    <mergeCell ref="AY60:AZ60"/>
    <mergeCell ref="BA60:BB60"/>
    <mergeCell ref="AY49:AZ49"/>
    <mergeCell ref="BA49:BB49"/>
    <mergeCell ref="AY56:AZ56"/>
    <mergeCell ref="BA56:BB56"/>
    <mergeCell ref="AY57:AZ57"/>
    <mergeCell ref="BA57:BB57"/>
    <mergeCell ref="AY69:AZ69"/>
    <mergeCell ref="AY70:AZ70"/>
    <mergeCell ref="BA52:BB52"/>
    <mergeCell ref="AY59:AZ59"/>
    <mergeCell ref="BC49:BG51"/>
    <mergeCell ref="AY47:AZ47"/>
    <mergeCell ref="BA61:BB61"/>
    <mergeCell ref="AY62:AZ62"/>
    <mergeCell ref="B68:S68"/>
    <mergeCell ref="C58:E58"/>
    <mergeCell ref="G58:G60"/>
    <mergeCell ref="H58:K58"/>
    <mergeCell ref="L58:N60"/>
    <mergeCell ref="C49:E49"/>
    <mergeCell ref="H50:K50"/>
    <mergeCell ref="AY50:AZ50"/>
    <mergeCell ref="BA50:BB50"/>
    <mergeCell ref="C51:E51"/>
    <mergeCell ref="H51:K51"/>
    <mergeCell ref="AY51:AZ51"/>
    <mergeCell ref="BA51:BB51"/>
    <mergeCell ref="B66:S66"/>
    <mergeCell ref="B67:S67"/>
    <mergeCell ref="C56:E56"/>
    <mergeCell ref="C57:E57"/>
    <mergeCell ref="C55:E55"/>
    <mergeCell ref="C52:E52"/>
    <mergeCell ref="H52:K52"/>
    <mergeCell ref="C53:E53"/>
    <mergeCell ref="BA62:BB62"/>
    <mergeCell ref="AY58:AZ58"/>
    <mergeCell ref="BA58:BB58"/>
  </mergeCells>
  <phoneticPr fontId="2"/>
  <conditionalFormatting sqref="T54:AX54 T21:AX21 T24:AX24 T27:AX27 T30:AX30 T33:AX33 T36:AX36 T39:AX39 T42:AX42 T45:AX45 T48:AX48 T51:AX51">
    <cfRule type="expression" dxfId="3" priority="4">
      <formula>OR(T$64=$B20,T$65=$B20)</formula>
    </cfRule>
  </conditionalFormatting>
  <conditionalFormatting sqref="T57:AX57">
    <cfRule type="expression" dxfId="2" priority="3">
      <formula>OR(T$64=$B56,T$65=$B56)</formula>
    </cfRule>
  </conditionalFormatting>
  <conditionalFormatting sqref="T60:AX60">
    <cfRule type="expression" dxfId="1" priority="2">
      <formula>OR(T$64=$B59,T$65=$B59)</formula>
    </cfRule>
  </conditionalFormatting>
  <conditionalFormatting sqref="T63:AX63">
    <cfRule type="expression" dxfId="0" priority="1">
      <formula>OR(T$64=$B62,T$65=$B62)</formula>
    </cfRule>
  </conditionalFormatting>
  <dataValidations count="6">
    <dataValidation type="list" allowBlank="1" showInputMessage="1" showErrorMessage="1" sqref="G22 G25 G28 G31 G34 G37 G40 G43 G46 G19 G61 G58 G49 G55 G52">
      <formula1>"A, B, C, D"</formula1>
    </dataValidation>
    <dataValidation type="list" allowBlank="1" showInputMessage="1" showErrorMessage="1" sqref="C20 C62 C23 C26 C29 C32 C35 C38 C41 C44 C47 C59 C50 C56 C53">
      <formula1>職種</formula1>
    </dataValidation>
    <dataValidation type="list" allowBlank="1" showInputMessage="1" showErrorMessage="1" sqref="AC3">
      <formula1>#REF!</formula1>
    </dataValidation>
    <dataValidation type="decimal" allowBlank="1" showInputMessage="1" showErrorMessage="1" error="入力可能範囲　32～40" sqref="AX5:AY5">
      <formula1>32</formula1>
      <formula2>40</formula2>
    </dataValidation>
    <dataValidation type="list" allowBlank="1" showInputMessage="1" showErrorMessage="1" sqref="BB3:BE3">
      <formula1>"計画,実績"</formula1>
    </dataValidation>
    <dataValidation type="list" errorStyle="warning" allowBlank="1" showInputMessage="1" showErrorMessage="1" error="リストにない場合のみ、入力してください。" sqref="H20:K20 H23:K23 H26:K26 H29:K29 H32:K32 H35:K35 H38:K38 H41:K41 H44:K44 H47:K47 H50:K50 H53:K53 H56:K56 H59:K59 H62:K62">
      <formula1>INDIRECT(C20)</formula1>
    </dataValidation>
  </dataValidations>
  <printOptions horizontalCentered="1"/>
  <pageMargins left="0.15748031496062992" right="0.15748031496062992" top="0.39370078740157483" bottom="0.15748031496062992" header="0.15748031496062992" footer="0.15748031496062992"/>
  <pageSetup paperSize="9" scale="40" fitToHeight="0" orientation="landscape" r:id="rId1"/>
  <rowBreaks count="1" manualBreakCount="1">
    <brk id="72" max="16383" man="1"/>
  </rowBreaks>
  <ignoredErrors>
    <ignoredError sqref="BA3"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1028" r:id="rId4" name="Button 4">
              <controlPr defaultSize="0" print="0" autoFill="0" autoPict="0" macro="[0]!行の削除">
                <anchor moveWithCells="1" sizeWithCells="1">
                  <from>
                    <xdr:col>23</xdr:col>
                    <xdr:colOff>95250</xdr:colOff>
                    <xdr:row>8</xdr:row>
                    <xdr:rowOff>76200</xdr:rowOff>
                  </from>
                  <to>
                    <xdr:col>26</xdr:col>
                    <xdr:colOff>390525</xdr:colOff>
                    <xdr:row>11</xdr:row>
                    <xdr:rowOff>238125</xdr:rowOff>
                  </to>
                </anchor>
              </controlPr>
            </control>
          </mc:Choice>
        </mc:AlternateContent>
        <mc:AlternateContent xmlns:mc="http://schemas.openxmlformats.org/markup-compatibility/2006">
          <mc:Choice Requires="x14">
            <control shapeId="1029" r:id="rId5" name="Button 5">
              <controlPr defaultSize="0" print="0" autoFill="0" autoPict="0" macro="[0]!行の追加">
                <anchor moveWithCells="1" sizeWithCells="1">
                  <from>
                    <xdr:col>19</xdr:col>
                    <xdr:colOff>28575</xdr:colOff>
                    <xdr:row>8</xdr:row>
                    <xdr:rowOff>95250</xdr:rowOff>
                  </from>
                  <to>
                    <xdr:col>22</xdr:col>
                    <xdr:colOff>314325</xdr:colOff>
                    <xdr:row>11</xdr:row>
                    <xdr:rowOff>238125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14:formula1>
            <xm:f>プルダウン・リスト!$C$4:$C$10</xm:f>
          </x14:formula1>
          <xm:sqref>AQ1:BF1</xm:sqref>
        </x14:dataValidation>
        <x14:dataValidation type="list" allowBlank="1" showInputMessage="1" showErrorMessage="1">
          <x14:formula1>
            <xm:f>'シフト記号表（勤務時間帯）'!$C$5:$C$46</xm:f>
          </x14:formula1>
          <xm:sqref>T19:AX19 T22:AX22 T58:AX58 T25:AX25 T28:AX28 T31:AX31 T34:AX34 T37:AX37 T40:AX40 T43:AX43 T46:AX46 T49:AX49 T52:AX52 T55:AX55 T61:AX61</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pageSetUpPr fitToPage="1"/>
  </sheetPr>
  <dimension ref="A1:AO274"/>
  <sheetViews>
    <sheetView topLeftCell="A30" workbookViewId="0">
      <selection activeCell="G2" sqref="G2"/>
    </sheetView>
  </sheetViews>
  <sheetFormatPr defaultRowHeight="18.75" x14ac:dyDescent="0.4"/>
  <cols>
    <col min="1" max="1" width="1.625" style="16" customWidth="1"/>
    <col min="2" max="2" width="15.125" style="15" bestFit="1" customWidth="1"/>
    <col min="3" max="3" width="10.625" style="15" customWidth="1"/>
    <col min="4" max="4" width="3.375" style="15" bestFit="1" customWidth="1"/>
    <col min="5" max="5" width="15.625" style="16" customWidth="1"/>
    <col min="6" max="6" width="3.375" style="16" bestFit="1" customWidth="1"/>
    <col min="7" max="7" width="15.625" style="16" customWidth="1"/>
    <col min="8" max="8" width="3.375" style="16" bestFit="1" customWidth="1"/>
    <col min="9" max="9" width="15.625" style="15" customWidth="1"/>
    <col min="10" max="10" width="3.375" style="16" bestFit="1" customWidth="1"/>
    <col min="11" max="11" width="15.625" style="16" customWidth="1"/>
    <col min="12" max="12" width="5" style="16" customWidth="1"/>
    <col min="13" max="13" width="15.625" style="16" customWidth="1"/>
    <col min="14" max="14" width="3.375" style="16" customWidth="1"/>
    <col min="15" max="15" width="15.625" style="16" customWidth="1"/>
    <col min="16" max="16" width="3.375" style="16" customWidth="1"/>
    <col min="17" max="17" width="15.625" style="16" customWidth="1"/>
    <col min="18" max="18" width="3.375" style="16" customWidth="1"/>
    <col min="19" max="19" width="15.625" style="16" customWidth="1"/>
    <col min="20" max="20" width="3.375" style="16" customWidth="1"/>
    <col min="21" max="21" width="15.625" style="16" customWidth="1"/>
    <col min="22" max="22" width="3.375" style="16" customWidth="1"/>
    <col min="23" max="23" width="15.625" style="16" customWidth="1"/>
    <col min="24" max="24" width="3.375" style="16" customWidth="1"/>
    <col min="25" max="25" width="15.625" style="16" customWidth="1"/>
    <col min="26" max="16384" width="9" style="16"/>
  </cols>
  <sheetData>
    <row r="1" spans="1:41" x14ac:dyDescent="0.4">
      <c r="A1" s="171"/>
      <c r="B1" s="169" t="s">
        <v>34</v>
      </c>
      <c r="C1" s="170"/>
      <c r="D1" s="170"/>
      <c r="E1" s="171"/>
      <c r="F1" s="171"/>
      <c r="G1" s="171"/>
      <c r="H1" s="171"/>
      <c r="I1" s="170"/>
      <c r="J1" s="171"/>
      <c r="K1" s="171"/>
      <c r="L1" s="171"/>
      <c r="M1" s="171"/>
      <c r="N1" s="171"/>
      <c r="O1" s="171"/>
      <c r="P1" s="171"/>
      <c r="Q1" s="171"/>
      <c r="R1" s="171"/>
      <c r="S1" s="171"/>
      <c r="T1" s="171"/>
      <c r="U1" s="171"/>
      <c r="V1" s="171"/>
      <c r="W1" s="171"/>
      <c r="X1" s="171"/>
      <c r="Y1" s="171"/>
      <c r="Z1" s="171"/>
      <c r="AA1" s="171"/>
      <c r="AB1" s="171"/>
      <c r="AC1" s="171"/>
      <c r="AD1" s="171"/>
      <c r="AE1" s="171"/>
      <c r="AF1" s="171"/>
      <c r="AG1" s="171"/>
      <c r="AH1" s="171"/>
      <c r="AI1" s="171"/>
      <c r="AJ1" s="171"/>
      <c r="AK1" s="171"/>
      <c r="AL1" s="171"/>
      <c r="AM1" s="171"/>
      <c r="AN1" s="171"/>
      <c r="AO1" s="171"/>
    </row>
    <row r="2" spans="1:41" x14ac:dyDescent="0.4">
      <c r="A2" s="171"/>
      <c r="B2" s="172" t="s">
        <v>35</v>
      </c>
      <c r="C2" s="170"/>
      <c r="D2" s="170"/>
      <c r="E2" s="173" t="s">
        <v>197</v>
      </c>
      <c r="F2" s="174"/>
      <c r="G2" s="174"/>
      <c r="H2" s="174"/>
      <c r="I2" s="175" t="s">
        <v>198</v>
      </c>
      <c r="J2" s="174"/>
      <c r="K2" s="174"/>
      <c r="L2" s="171"/>
      <c r="M2" s="171"/>
      <c r="N2" s="171"/>
      <c r="O2" s="171"/>
      <c r="P2" s="171"/>
      <c r="Q2" s="171"/>
      <c r="R2" s="171"/>
      <c r="S2" s="171"/>
      <c r="T2" s="171"/>
      <c r="U2" s="171"/>
      <c r="V2" s="171"/>
      <c r="W2" s="171"/>
      <c r="X2" s="171"/>
      <c r="Y2" s="171"/>
      <c r="Z2" s="171"/>
      <c r="AA2" s="171"/>
      <c r="AB2" s="171"/>
      <c r="AC2" s="171"/>
      <c r="AD2" s="171"/>
      <c r="AE2" s="171"/>
      <c r="AF2" s="171"/>
      <c r="AG2" s="171"/>
      <c r="AH2" s="171"/>
      <c r="AI2" s="171"/>
      <c r="AJ2" s="171"/>
      <c r="AK2" s="171"/>
      <c r="AL2" s="171"/>
      <c r="AM2" s="171"/>
      <c r="AN2" s="171"/>
      <c r="AO2" s="171"/>
    </row>
    <row r="3" spans="1:41" x14ac:dyDescent="0.4">
      <c r="A3" s="171"/>
      <c r="B3" s="172"/>
      <c r="C3" s="170"/>
      <c r="D3" s="170"/>
      <c r="E3" s="371" t="s">
        <v>36</v>
      </c>
      <c r="F3" s="371"/>
      <c r="G3" s="371"/>
      <c r="H3" s="371"/>
      <c r="I3" s="371"/>
      <c r="J3" s="371"/>
      <c r="K3" s="371"/>
      <c r="L3" s="171"/>
      <c r="M3" s="371" t="s">
        <v>80</v>
      </c>
      <c r="N3" s="371"/>
      <c r="O3" s="371"/>
      <c r="P3" s="171"/>
      <c r="Q3" s="371" t="s">
        <v>79</v>
      </c>
      <c r="R3" s="371"/>
      <c r="S3" s="371"/>
      <c r="T3" s="371"/>
      <c r="U3" s="371"/>
      <c r="V3" s="371"/>
      <c r="W3" s="371"/>
      <c r="X3" s="171"/>
      <c r="Y3" s="176" t="s">
        <v>90</v>
      </c>
      <c r="Z3" s="171"/>
      <c r="AA3" s="171"/>
      <c r="AB3" s="171"/>
      <c r="AC3" s="171"/>
      <c r="AD3" s="171"/>
      <c r="AE3" s="171"/>
      <c r="AF3" s="171"/>
      <c r="AG3" s="171"/>
      <c r="AH3" s="171"/>
      <c r="AI3" s="171"/>
      <c r="AJ3" s="171"/>
      <c r="AK3" s="171"/>
      <c r="AL3" s="171"/>
      <c r="AM3" s="171"/>
      <c r="AN3" s="171"/>
      <c r="AO3" s="171"/>
    </row>
    <row r="4" spans="1:41" x14ac:dyDescent="0.4">
      <c r="A4" s="171"/>
      <c r="B4" s="170" t="s">
        <v>37</v>
      </c>
      <c r="C4" s="170" t="s">
        <v>4</v>
      </c>
      <c r="D4" s="170"/>
      <c r="E4" s="170" t="s">
        <v>38</v>
      </c>
      <c r="F4" s="170"/>
      <c r="G4" s="170" t="s">
        <v>39</v>
      </c>
      <c r="H4" s="171"/>
      <c r="I4" s="170" t="s">
        <v>40</v>
      </c>
      <c r="J4" s="171"/>
      <c r="K4" s="170" t="s">
        <v>36</v>
      </c>
      <c r="L4" s="171"/>
      <c r="M4" s="170" t="s">
        <v>41</v>
      </c>
      <c r="N4" s="171"/>
      <c r="O4" s="170" t="s">
        <v>42</v>
      </c>
      <c r="P4" s="171"/>
      <c r="Q4" s="170" t="s">
        <v>41</v>
      </c>
      <c r="R4" s="171"/>
      <c r="S4" s="170" t="s">
        <v>42</v>
      </c>
      <c r="T4" s="171"/>
      <c r="U4" s="170" t="s">
        <v>40</v>
      </c>
      <c r="V4" s="171"/>
      <c r="W4" s="170" t="s">
        <v>36</v>
      </c>
      <c r="X4" s="171"/>
      <c r="Y4" s="177" t="s">
        <v>91</v>
      </c>
      <c r="Z4" s="171"/>
      <c r="AA4" s="171"/>
      <c r="AB4" s="171"/>
      <c r="AC4" s="171"/>
      <c r="AD4" s="171"/>
      <c r="AE4" s="171"/>
      <c r="AF4" s="171"/>
      <c r="AG4" s="171"/>
      <c r="AH4" s="171"/>
      <c r="AI4" s="171"/>
      <c r="AJ4" s="171"/>
      <c r="AK4" s="171"/>
      <c r="AL4" s="171"/>
      <c r="AM4" s="171"/>
      <c r="AN4" s="171"/>
      <c r="AO4" s="171"/>
    </row>
    <row r="5" spans="1:41" x14ac:dyDescent="0.4">
      <c r="A5" s="171"/>
      <c r="B5" s="178" t="s">
        <v>43</v>
      </c>
      <c r="C5" s="179" t="s">
        <v>44</v>
      </c>
      <c r="D5" s="178" t="s">
        <v>16</v>
      </c>
      <c r="E5" s="180" t="s">
        <v>45</v>
      </c>
      <c r="F5" s="178" t="s">
        <v>17</v>
      </c>
      <c r="G5" s="180" t="s">
        <v>45</v>
      </c>
      <c r="H5" s="181" t="s">
        <v>46</v>
      </c>
      <c r="I5" s="180" t="s">
        <v>45</v>
      </c>
      <c r="J5" s="182" t="s">
        <v>2</v>
      </c>
      <c r="K5" s="183" t="s">
        <v>45</v>
      </c>
      <c r="L5" s="171"/>
      <c r="M5" s="184" t="s">
        <v>45</v>
      </c>
      <c r="N5" s="170" t="s">
        <v>17</v>
      </c>
      <c r="O5" s="184" t="s">
        <v>45</v>
      </c>
      <c r="P5" s="171"/>
      <c r="Q5" s="183" t="s">
        <v>45</v>
      </c>
      <c r="R5" s="170" t="s">
        <v>17</v>
      </c>
      <c r="S5" s="183" t="s">
        <v>45</v>
      </c>
      <c r="T5" s="185" t="s">
        <v>46</v>
      </c>
      <c r="U5" s="180" t="s">
        <v>45</v>
      </c>
      <c r="V5" s="171" t="s">
        <v>2</v>
      </c>
      <c r="W5" s="186" t="s">
        <v>45</v>
      </c>
      <c r="X5" s="171"/>
      <c r="Y5" s="186" t="s">
        <v>45</v>
      </c>
      <c r="Z5" s="171"/>
      <c r="AA5" s="171"/>
      <c r="AB5" s="171"/>
      <c r="AC5" s="171"/>
      <c r="AD5" s="171"/>
      <c r="AE5" s="171"/>
      <c r="AF5" s="171"/>
      <c r="AG5" s="171"/>
      <c r="AH5" s="171"/>
      <c r="AI5" s="171"/>
      <c r="AJ5" s="171"/>
      <c r="AK5" s="171"/>
      <c r="AL5" s="171"/>
      <c r="AM5" s="171"/>
      <c r="AN5" s="171"/>
      <c r="AO5" s="171"/>
    </row>
    <row r="6" spans="1:41" x14ac:dyDescent="0.4">
      <c r="A6" s="171"/>
      <c r="B6" s="178" t="s">
        <v>47</v>
      </c>
      <c r="C6" s="179" t="s">
        <v>48</v>
      </c>
      <c r="D6" s="178" t="s">
        <v>16</v>
      </c>
      <c r="E6" s="180" t="s">
        <v>45</v>
      </c>
      <c r="F6" s="178" t="s">
        <v>17</v>
      </c>
      <c r="G6" s="180" t="s">
        <v>45</v>
      </c>
      <c r="H6" s="181" t="s">
        <v>46</v>
      </c>
      <c r="I6" s="180" t="s">
        <v>45</v>
      </c>
      <c r="J6" s="182" t="s">
        <v>2</v>
      </c>
      <c r="K6" s="183" t="s">
        <v>45</v>
      </c>
      <c r="L6" s="171"/>
      <c r="M6" s="184" t="s">
        <v>45</v>
      </c>
      <c r="N6" s="170" t="s">
        <v>17</v>
      </c>
      <c r="O6" s="184" t="s">
        <v>45</v>
      </c>
      <c r="P6" s="171"/>
      <c r="Q6" s="183" t="s">
        <v>45</v>
      </c>
      <c r="R6" s="170" t="s">
        <v>17</v>
      </c>
      <c r="S6" s="183" t="s">
        <v>45</v>
      </c>
      <c r="T6" s="185" t="s">
        <v>46</v>
      </c>
      <c r="U6" s="180" t="s">
        <v>45</v>
      </c>
      <c r="V6" s="171" t="s">
        <v>2</v>
      </c>
      <c r="W6" s="186" t="s">
        <v>45</v>
      </c>
      <c r="X6" s="171"/>
      <c r="Y6" s="186" t="s">
        <v>45</v>
      </c>
      <c r="Z6" s="171"/>
      <c r="AA6" s="171"/>
      <c r="AB6" s="171"/>
      <c r="AC6" s="171"/>
      <c r="AD6" s="171"/>
      <c r="AE6" s="171"/>
      <c r="AF6" s="171"/>
      <c r="AG6" s="171"/>
      <c r="AH6" s="171"/>
      <c r="AI6" s="171"/>
      <c r="AJ6" s="171"/>
      <c r="AK6" s="171"/>
      <c r="AL6" s="171"/>
      <c r="AM6" s="171"/>
      <c r="AN6" s="171"/>
      <c r="AO6" s="171"/>
    </row>
    <row r="7" spans="1:41" x14ac:dyDescent="0.4">
      <c r="A7" s="171"/>
      <c r="B7" s="178" t="s">
        <v>49</v>
      </c>
      <c r="C7" s="179" t="s">
        <v>50</v>
      </c>
      <c r="D7" s="178" t="s">
        <v>16</v>
      </c>
      <c r="E7" s="180" t="s">
        <v>45</v>
      </c>
      <c r="F7" s="178" t="s">
        <v>17</v>
      </c>
      <c r="G7" s="180" t="s">
        <v>45</v>
      </c>
      <c r="H7" s="181" t="s">
        <v>46</v>
      </c>
      <c r="I7" s="180" t="s">
        <v>45</v>
      </c>
      <c r="J7" s="182" t="s">
        <v>2</v>
      </c>
      <c r="K7" s="183" t="s">
        <v>45</v>
      </c>
      <c r="L7" s="171"/>
      <c r="M7" s="184" t="s">
        <v>45</v>
      </c>
      <c r="N7" s="170" t="s">
        <v>17</v>
      </c>
      <c r="O7" s="184" t="s">
        <v>45</v>
      </c>
      <c r="P7" s="171"/>
      <c r="Q7" s="183" t="s">
        <v>45</v>
      </c>
      <c r="R7" s="170" t="s">
        <v>17</v>
      </c>
      <c r="S7" s="183" t="s">
        <v>45</v>
      </c>
      <c r="T7" s="185" t="s">
        <v>46</v>
      </c>
      <c r="U7" s="180" t="s">
        <v>45</v>
      </c>
      <c r="V7" s="171" t="s">
        <v>2</v>
      </c>
      <c r="W7" s="186" t="s">
        <v>45</v>
      </c>
      <c r="X7" s="171"/>
      <c r="Y7" s="186" t="s">
        <v>45</v>
      </c>
      <c r="Z7" s="171"/>
      <c r="AA7" s="171"/>
      <c r="AB7" s="171"/>
      <c r="AC7" s="171"/>
      <c r="AD7" s="171"/>
      <c r="AE7" s="171"/>
      <c r="AF7" s="171"/>
      <c r="AG7" s="171"/>
      <c r="AH7" s="171"/>
      <c r="AI7" s="171"/>
      <c r="AJ7" s="171"/>
      <c r="AK7" s="171"/>
      <c r="AL7" s="171"/>
      <c r="AM7" s="171"/>
      <c r="AN7" s="171"/>
      <c r="AO7" s="171"/>
    </row>
    <row r="8" spans="1:41" x14ac:dyDescent="0.4">
      <c r="A8" s="171"/>
      <c r="B8" s="178"/>
      <c r="C8" s="179" t="s">
        <v>51</v>
      </c>
      <c r="D8" s="178" t="s">
        <v>16</v>
      </c>
      <c r="E8" s="180">
        <v>0.5</v>
      </c>
      <c r="F8" s="178" t="s">
        <v>17</v>
      </c>
      <c r="G8" s="180">
        <v>0.66666666666666663</v>
      </c>
      <c r="H8" s="181" t="s">
        <v>46</v>
      </c>
      <c r="I8" s="180">
        <v>4.1666666666666664E-2</v>
      </c>
      <c r="J8" s="182" t="s">
        <v>2</v>
      </c>
      <c r="K8" s="186">
        <f>IF(OR(E8="",G8=""),"",(G8+IF(E8&gt;G8,1,0)-E8-I8)*24)</f>
        <v>2.9999999999999991</v>
      </c>
      <c r="L8" s="171"/>
      <c r="M8" s="184">
        <f>看多機!$J$11</f>
        <v>0.29166666666666669</v>
      </c>
      <c r="N8" s="170" t="s">
        <v>17</v>
      </c>
      <c r="O8" s="184">
        <f>看多機!$N$11</f>
        <v>0.83333333333333337</v>
      </c>
      <c r="P8" s="171"/>
      <c r="Q8" s="187">
        <f t="shared" ref="Q8:Q21" si="0">IF(E8="","",IF(E8&lt;M8,M8,IF(E8&gt;=O8,"",E8)))</f>
        <v>0.5</v>
      </c>
      <c r="R8" s="170" t="s">
        <v>17</v>
      </c>
      <c r="S8" s="187">
        <f t="shared" ref="S8:S21" si="1">IF(G8="","",IF(G8&gt;E8,IF(G8&lt;O8,G8,O8),O8))</f>
        <v>0.66666666666666663</v>
      </c>
      <c r="T8" s="185" t="s">
        <v>46</v>
      </c>
      <c r="U8" s="180">
        <f>I8</f>
        <v>4.1666666666666664E-2</v>
      </c>
      <c r="V8" s="171" t="s">
        <v>2</v>
      </c>
      <c r="W8" s="186">
        <f>IF(Q8="","",IF((S8+IF(Q8&gt;S8,1,0)-Q8-U8)*24=0,"",(S8+IF(Q8&gt;S8,1,0)-Q8-U8)*24))</f>
        <v>2.9999999999999991</v>
      </c>
      <c r="X8" s="171"/>
      <c r="Y8" s="186" t="str">
        <f>IF(W8="",K8,IF(OR(K8-W8=0,K8-W8&lt;0),"-",K8-W8))</f>
        <v>-</v>
      </c>
      <c r="Z8" s="171"/>
      <c r="AA8" s="171"/>
      <c r="AB8" s="171"/>
      <c r="AC8" s="171"/>
      <c r="AD8" s="171"/>
      <c r="AE8" s="171"/>
      <c r="AF8" s="171"/>
      <c r="AG8" s="171"/>
      <c r="AH8" s="171"/>
      <c r="AI8" s="171"/>
      <c r="AJ8" s="171"/>
      <c r="AK8" s="171"/>
      <c r="AL8" s="171"/>
      <c r="AM8" s="171"/>
      <c r="AN8" s="171"/>
      <c r="AO8" s="171"/>
    </row>
    <row r="9" spans="1:41" x14ac:dyDescent="0.4">
      <c r="A9" s="171"/>
      <c r="B9" s="178"/>
      <c r="C9" s="179" t="s">
        <v>52</v>
      </c>
      <c r="D9" s="178" t="s">
        <v>16</v>
      </c>
      <c r="E9" s="180">
        <v>0.45833333333333331</v>
      </c>
      <c r="F9" s="178" t="s">
        <v>17</v>
      </c>
      <c r="G9" s="180">
        <v>0.83333333333333337</v>
      </c>
      <c r="H9" s="181" t="s">
        <v>46</v>
      </c>
      <c r="I9" s="180">
        <v>4.1666666666666664E-2</v>
      </c>
      <c r="J9" s="182" t="s">
        <v>2</v>
      </c>
      <c r="K9" s="186">
        <f t="shared" ref="K9:K21" si="2">IF(OR(E9="",G9=""),"",(G9+IF(E9&gt;G9,1,0)-E9-I9)*24)</f>
        <v>8</v>
      </c>
      <c r="L9" s="171"/>
      <c r="M9" s="184">
        <f>看多機!$J$11</f>
        <v>0.29166666666666669</v>
      </c>
      <c r="N9" s="170" t="s">
        <v>17</v>
      </c>
      <c r="O9" s="184">
        <f>看多機!$N$11</f>
        <v>0.83333333333333337</v>
      </c>
      <c r="P9" s="171"/>
      <c r="Q9" s="187">
        <f t="shared" si="0"/>
        <v>0.45833333333333331</v>
      </c>
      <c r="R9" s="170" t="s">
        <v>17</v>
      </c>
      <c r="S9" s="187">
        <f t="shared" si="1"/>
        <v>0.83333333333333337</v>
      </c>
      <c r="T9" s="185" t="s">
        <v>46</v>
      </c>
      <c r="U9" s="180">
        <f t="shared" ref="U9:U21" si="3">I9</f>
        <v>4.1666666666666664E-2</v>
      </c>
      <c r="V9" s="171" t="s">
        <v>2</v>
      </c>
      <c r="W9" s="186">
        <f t="shared" ref="W9:W21" si="4">IF(Q9="","",IF((S9+IF(Q9&gt;S9,1,0)-Q9-U9)*24=0,"",(S9+IF(Q9&gt;S9,1,0)-Q9-U9)*24))</f>
        <v>8</v>
      </c>
      <c r="X9" s="171"/>
      <c r="Y9" s="186" t="str">
        <f t="shared" ref="Y9:Y21" si="5">IF(W9="",K9,IF(OR(K9-W9=0,K9-W9&lt;0),"-",K9-W9))</f>
        <v>-</v>
      </c>
      <c r="Z9" s="171"/>
      <c r="AA9" s="171"/>
      <c r="AB9" s="171"/>
      <c r="AC9" s="171"/>
      <c r="AD9" s="171"/>
      <c r="AE9" s="171"/>
      <c r="AF9" s="171"/>
      <c r="AG9" s="171"/>
      <c r="AH9" s="171"/>
      <c r="AI9" s="171"/>
      <c r="AJ9" s="171"/>
      <c r="AK9" s="171"/>
      <c r="AL9" s="171"/>
      <c r="AM9" s="171"/>
      <c r="AN9" s="171"/>
      <c r="AO9" s="171"/>
    </row>
    <row r="10" spans="1:41" x14ac:dyDescent="0.4">
      <c r="A10" s="171"/>
      <c r="B10" s="178"/>
      <c r="C10" s="179" t="s">
        <v>53</v>
      </c>
      <c r="D10" s="178" t="s">
        <v>16</v>
      </c>
      <c r="E10" s="180">
        <v>0.375</v>
      </c>
      <c r="F10" s="178" t="s">
        <v>17</v>
      </c>
      <c r="G10" s="180">
        <v>0.75</v>
      </c>
      <c r="H10" s="181" t="s">
        <v>46</v>
      </c>
      <c r="I10" s="180">
        <v>4.1666666666666699E-2</v>
      </c>
      <c r="J10" s="182" t="s">
        <v>2</v>
      </c>
      <c r="K10" s="186">
        <f t="shared" si="2"/>
        <v>8</v>
      </c>
      <c r="L10" s="171"/>
      <c r="M10" s="184">
        <f>看多機!$J$11</f>
        <v>0.29166666666666669</v>
      </c>
      <c r="N10" s="170" t="s">
        <v>17</v>
      </c>
      <c r="O10" s="184">
        <f>看多機!$N$11</f>
        <v>0.83333333333333337</v>
      </c>
      <c r="P10" s="171"/>
      <c r="Q10" s="187">
        <f t="shared" si="0"/>
        <v>0.375</v>
      </c>
      <c r="R10" s="170" t="s">
        <v>17</v>
      </c>
      <c r="S10" s="187">
        <f t="shared" si="1"/>
        <v>0.75</v>
      </c>
      <c r="T10" s="185" t="s">
        <v>46</v>
      </c>
      <c r="U10" s="180">
        <f t="shared" si="3"/>
        <v>4.1666666666666699E-2</v>
      </c>
      <c r="V10" s="171" t="s">
        <v>2</v>
      </c>
      <c r="W10" s="186">
        <f t="shared" si="4"/>
        <v>8</v>
      </c>
      <c r="X10" s="171"/>
      <c r="Y10" s="186" t="str">
        <f t="shared" si="5"/>
        <v>-</v>
      </c>
      <c r="Z10" s="171"/>
      <c r="AA10" s="171"/>
      <c r="AB10" s="171"/>
      <c r="AC10" s="171"/>
      <c r="AD10" s="171"/>
      <c r="AE10" s="171"/>
      <c r="AF10" s="171"/>
      <c r="AG10" s="171"/>
      <c r="AH10" s="171"/>
      <c r="AI10" s="171"/>
      <c r="AJ10" s="171"/>
      <c r="AK10" s="171"/>
      <c r="AL10" s="171"/>
      <c r="AM10" s="171"/>
      <c r="AN10" s="171"/>
      <c r="AO10" s="171"/>
    </row>
    <row r="11" spans="1:41" x14ac:dyDescent="0.4">
      <c r="A11" s="171"/>
      <c r="B11" s="178"/>
      <c r="C11" s="179" t="s">
        <v>54</v>
      </c>
      <c r="D11" s="178" t="s">
        <v>16</v>
      </c>
      <c r="E11" s="180">
        <v>0.35416666666666669</v>
      </c>
      <c r="F11" s="178" t="s">
        <v>17</v>
      </c>
      <c r="G11" s="180">
        <v>0.72916666666666663</v>
      </c>
      <c r="H11" s="181" t="s">
        <v>46</v>
      </c>
      <c r="I11" s="180">
        <v>4.1666666666666664E-2</v>
      </c>
      <c r="J11" s="182" t="s">
        <v>2</v>
      </c>
      <c r="K11" s="186">
        <f t="shared" si="2"/>
        <v>7.9999999999999982</v>
      </c>
      <c r="L11" s="171"/>
      <c r="M11" s="184">
        <f>看多機!$J$11</f>
        <v>0.29166666666666669</v>
      </c>
      <c r="N11" s="170" t="s">
        <v>17</v>
      </c>
      <c r="O11" s="184">
        <f>看多機!$N$11</f>
        <v>0.83333333333333337</v>
      </c>
      <c r="P11" s="171"/>
      <c r="Q11" s="187">
        <f t="shared" si="0"/>
        <v>0.35416666666666669</v>
      </c>
      <c r="R11" s="170" t="s">
        <v>17</v>
      </c>
      <c r="S11" s="187">
        <f t="shared" si="1"/>
        <v>0.72916666666666663</v>
      </c>
      <c r="T11" s="185" t="s">
        <v>46</v>
      </c>
      <c r="U11" s="180">
        <f t="shared" si="3"/>
        <v>4.1666666666666664E-2</v>
      </c>
      <c r="V11" s="171" t="s">
        <v>2</v>
      </c>
      <c r="W11" s="186">
        <f t="shared" si="4"/>
        <v>7.9999999999999982</v>
      </c>
      <c r="X11" s="171"/>
      <c r="Y11" s="186" t="str">
        <f t="shared" si="5"/>
        <v>-</v>
      </c>
      <c r="Z11" s="171"/>
      <c r="AA11" s="171"/>
      <c r="AB11" s="171"/>
      <c r="AC11" s="171"/>
      <c r="AD11" s="171"/>
      <c r="AE11" s="171"/>
      <c r="AF11" s="171"/>
      <c r="AG11" s="171"/>
      <c r="AH11" s="171"/>
      <c r="AI11" s="171"/>
      <c r="AJ11" s="171"/>
      <c r="AK11" s="171"/>
      <c r="AL11" s="171"/>
      <c r="AM11" s="171"/>
      <c r="AN11" s="171"/>
      <c r="AO11" s="171"/>
    </row>
    <row r="12" spans="1:41" x14ac:dyDescent="0.4">
      <c r="A12" s="171"/>
      <c r="B12" s="178"/>
      <c r="C12" s="179" t="s">
        <v>55</v>
      </c>
      <c r="D12" s="178" t="s">
        <v>16</v>
      </c>
      <c r="E12" s="180">
        <v>0.375</v>
      </c>
      <c r="F12" s="178" t="s">
        <v>17</v>
      </c>
      <c r="G12" s="180">
        <v>0.60416666666666663</v>
      </c>
      <c r="H12" s="181" t="s">
        <v>46</v>
      </c>
      <c r="I12" s="180">
        <v>0</v>
      </c>
      <c r="J12" s="182" t="s">
        <v>2</v>
      </c>
      <c r="K12" s="186">
        <f t="shared" si="2"/>
        <v>5.4999999999999991</v>
      </c>
      <c r="L12" s="171"/>
      <c r="M12" s="184">
        <f>看多機!$J$11</f>
        <v>0.29166666666666669</v>
      </c>
      <c r="N12" s="170" t="s">
        <v>17</v>
      </c>
      <c r="O12" s="184">
        <f>看多機!$N$11</f>
        <v>0.83333333333333337</v>
      </c>
      <c r="P12" s="171"/>
      <c r="Q12" s="187">
        <f t="shared" si="0"/>
        <v>0.375</v>
      </c>
      <c r="R12" s="170" t="s">
        <v>17</v>
      </c>
      <c r="S12" s="187">
        <f t="shared" si="1"/>
        <v>0.60416666666666663</v>
      </c>
      <c r="T12" s="185" t="s">
        <v>46</v>
      </c>
      <c r="U12" s="180">
        <f t="shared" si="3"/>
        <v>0</v>
      </c>
      <c r="V12" s="171" t="s">
        <v>2</v>
      </c>
      <c r="W12" s="186">
        <f t="shared" si="4"/>
        <v>5.4999999999999991</v>
      </c>
      <c r="X12" s="171"/>
      <c r="Y12" s="186" t="str">
        <f t="shared" si="5"/>
        <v>-</v>
      </c>
      <c r="Z12" s="171"/>
      <c r="AA12" s="171"/>
      <c r="AB12" s="171"/>
      <c r="AC12" s="171"/>
      <c r="AD12" s="171"/>
      <c r="AE12" s="171"/>
      <c r="AF12" s="171"/>
      <c r="AG12" s="171"/>
      <c r="AH12" s="171"/>
      <c r="AI12" s="171"/>
      <c r="AJ12" s="171"/>
      <c r="AK12" s="171"/>
      <c r="AL12" s="171"/>
      <c r="AM12" s="171"/>
      <c r="AN12" s="171"/>
      <c r="AO12" s="171"/>
    </row>
    <row r="13" spans="1:41" x14ac:dyDescent="0.4">
      <c r="A13" s="171"/>
      <c r="B13" s="178"/>
      <c r="C13" s="179" t="s">
        <v>56</v>
      </c>
      <c r="D13" s="178" t="s">
        <v>16</v>
      </c>
      <c r="E13" s="180">
        <v>0.375</v>
      </c>
      <c r="F13" s="178" t="s">
        <v>17</v>
      </c>
      <c r="G13" s="180">
        <v>0.625</v>
      </c>
      <c r="H13" s="181" t="s">
        <v>46</v>
      </c>
      <c r="I13" s="180">
        <v>2.0833333333333332E-2</v>
      </c>
      <c r="J13" s="182" t="s">
        <v>2</v>
      </c>
      <c r="K13" s="186">
        <f t="shared" si="2"/>
        <v>5.5</v>
      </c>
      <c r="L13" s="171"/>
      <c r="M13" s="184">
        <f>看多機!$J$11</f>
        <v>0.29166666666666669</v>
      </c>
      <c r="N13" s="170" t="s">
        <v>17</v>
      </c>
      <c r="O13" s="184">
        <f>看多機!$N$11</f>
        <v>0.83333333333333337</v>
      </c>
      <c r="P13" s="171"/>
      <c r="Q13" s="187">
        <f t="shared" si="0"/>
        <v>0.375</v>
      </c>
      <c r="R13" s="170" t="s">
        <v>17</v>
      </c>
      <c r="S13" s="187">
        <f t="shared" si="1"/>
        <v>0.625</v>
      </c>
      <c r="T13" s="185" t="s">
        <v>46</v>
      </c>
      <c r="U13" s="180">
        <f t="shared" si="3"/>
        <v>2.0833333333333332E-2</v>
      </c>
      <c r="V13" s="171" t="s">
        <v>2</v>
      </c>
      <c r="W13" s="186">
        <f t="shared" si="4"/>
        <v>5.5</v>
      </c>
      <c r="X13" s="171"/>
      <c r="Y13" s="186" t="str">
        <f t="shared" si="5"/>
        <v>-</v>
      </c>
      <c r="Z13" s="171"/>
      <c r="AA13" s="171"/>
      <c r="AB13" s="171"/>
      <c r="AC13" s="171"/>
      <c r="AD13" s="171"/>
      <c r="AE13" s="171"/>
      <c r="AF13" s="171"/>
      <c r="AG13" s="171"/>
      <c r="AH13" s="171"/>
      <c r="AI13" s="171"/>
      <c r="AJ13" s="171"/>
      <c r="AK13" s="171"/>
      <c r="AL13" s="171"/>
      <c r="AM13" s="171"/>
      <c r="AN13" s="171"/>
      <c r="AO13" s="171"/>
    </row>
    <row r="14" spans="1:41" x14ac:dyDescent="0.4">
      <c r="A14" s="171"/>
      <c r="B14" s="178"/>
      <c r="C14" s="179" t="s">
        <v>57</v>
      </c>
      <c r="D14" s="178" t="s">
        <v>16</v>
      </c>
      <c r="E14" s="180">
        <v>0.29166666666666669</v>
      </c>
      <c r="F14" s="178" t="s">
        <v>17</v>
      </c>
      <c r="G14" s="180">
        <v>0.39583333333333331</v>
      </c>
      <c r="H14" s="181" t="s">
        <v>46</v>
      </c>
      <c r="I14" s="180">
        <v>0</v>
      </c>
      <c r="J14" s="182" t="s">
        <v>2</v>
      </c>
      <c r="K14" s="186">
        <f t="shared" si="2"/>
        <v>2.4999999999999991</v>
      </c>
      <c r="L14" s="171"/>
      <c r="M14" s="184">
        <f>看多機!$J$11</f>
        <v>0.29166666666666669</v>
      </c>
      <c r="N14" s="170" t="s">
        <v>17</v>
      </c>
      <c r="O14" s="184">
        <f>看多機!$N$11</f>
        <v>0.83333333333333337</v>
      </c>
      <c r="P14" s="171"/>
      <c r="Q14" s="187">
        <f t="shared" si="0"/>
        <v>0.29166666666666669</v>
      </c>
      <c r="R14" s="170" t="s">
        <v>17</v>
      </c>
      <c r="S14" s="187">
        <f t="shared" si="1"/>
        <v>0.39583333333333331</v>
      </c>
      <c r="T14" s="185" t="s">
        <v>46</v>
      </c>
      <c r="U14" s="180">
        <f t="shared" si="3"/>
        <v>0</v>
      </c>
      <c r="V14" s="171" t="s">
        <v>2</v>
      </c>
      <c r="W14" s="186">
        <f t="shared" si="4"/>
        <v>2.4999999999999991</v>
      </c>
      <c r="X14" s="171"/>
      <c r="Y14" s="186" t="str">
        <f t="shared" si="5"/>
        <v>-</v>
      </c>
      <c r="Z14" s="171"/>
      <c r="AA14" s="171"/>
      <c r="AB14" s="171"/>
      <c r="AC14" s="171"/>
      <c r="AD14" s="171"/>
      <c r="AE14" s="171"/>
      <c r="AF14" s="171"/>
      <c r="AG14" s="171"/>
      <c r="AH14" s="171"/>
      <c r="AI14" s="171"/>
      <c r="AJ14" s="171"/>
      <c r="AK14" s="171"/>
      <c r="AL14" s="171"/>
      <c r="AM14" s="171"/>
      <c r="AN14" s="171"/>
      <c r="AO14" s="171"/>
    </row>
    <row r="15" spans="1:41" x14ac:dyDescent="0.4">
      <c r="A15" s="171"/>
      <c r="B15" s="178"/>
      <c r="C15" s="179" t="s">
        <v>58</v>
      </c>
      <c r="D15" s="178" t="s">
        <v>16</v>
      </c>
      <c r="E15" s="180">
        <v>0.6875</v>
      </c>
      <c r="F15" s="178" t="s">
        <v>17</v>
      </c>
      <c r="G15" s="180">
        <v>0.83333333333333337</v>
      </c>
      <c r="H15" s="181" t="s">
        <v>46</v>
      </c>
      <c r="I15" s="180">
        <v>0</v>
      </c>
      <c r="J15" s="182" t="s">
        <v>2</v>
      </c>
      <c r="K15" s="186">
        <f t="shared" si="2"/>
        <v>3.5000000000000009</v>
      </c>
      <c r="L15" s="171"/>
      <c r="M15" s="184">
        <f>看多機!$J$11</f>
        <v>0.29166666666666669</v>
      </c>
      <c r="N15" s="170" t="s">
        <v>17</v>
      </c>
      <c r="O15" s="184">
        <f>看多機!$N$11</f>
        <v>0.83333333333333337</v>
      </c>
      <c r="P15" s="171"/>
      <c r="Q15" s="187">
        <f t="shared" si="0"/>
        <v>0.6875</v>
      </c>
      <c r="R15" s="170" t="s">
        <v>17</v>
      </c>
      <c r="S15" s="187">
        <f t="shared" si="1"/>
        <v>0.83333333333333337</v>
      </c>
      <c r="T15" s="185" t="s">
        <v>46</v>
      </c>
      <c r="U15" s="180">
        <f t="shared" si="3"/>
        <v>0</v>
      </c>
      <c r="V15" s="171" t="s">
        <v>2</v>
      </c>
      <c r="W15" s="186">
        <f t="shared" si="4"/>
        <v>3.5000000000000009</v>
      </c>
      <c r="X15" s="171"/>
      <c r="Y15" s="186" t="str">
        <f t="shared" si="5"/>
        <v>-</v>
      </c>
      <c r="Z15" s="171"/>
      <c r="AA15" s="171"/>
      <c r="AB15" s="171"/>
      <c r="AC15" s="171"/>
      <c r="AD15" s="171"/>
      <c r="AE15" s="171"/>
      <c r="AF15" s="171"/>
      <c r="AG15" s="171"/>
      <c r="AH15" s="171"/>
      <c r="AI15" s="171"/>
      <c r="AJ15" s="171"/>
      <c r="AK15" s="171"/>
      <c r="AL15" s="171"/>
      <c r="AM15" s="171"/>
      <c r="AN15" s="171"/>
      <c r="AO15" s="171"/>
    </row>
    <row r="16" spans="1:41" x14ac:dyDescent="0.4">
      <c r="A16" s="171"/>
      <c r="B16" s="178"/>
      <c r="C16" s="179" t="s">
        <v>59</v>
      </c>
      <c r="D16" s="178" t="s">
        <v>16</v>
      </c>
      <c r="E16" s="180">
        <v>0.66666666666666663</v>
      </c>
      <c r="F16" s="178" t="s">
        <v>17</v>
      </c>
      <c r="G16" s="180">
        <v>0.29166666666666669</v>
      </c>
      <c r="H16" s="181" t="s">
        <v>46</v>
      </c>
      <c r="I16" s="180">
        <v>4.1666666666666664E-2</v>
      </c>
      <c r="J16" s="182" t="s">
        <v>2</v>
      </c>
      <c r="K16" s="186">
        <f t="shared" si="2"/>
        <v>14.000000000000004</v>
      </c>
      <c r="L16" s="171"/>
      <c r="M16" s="184">
        <f>看多機!$J$11</f>
        <v>0.29166666666666669</v>
      </c>
      <c r="N16" s="170" t="s">
        <v>17</v>
      </c>
      <c r="O16" s="184">
        <f>看多機!$N$11</f>
        <v>0.83333333333333337</v>
      </c>
      <c r="P16" s="171"/>
      <c r="Q16" s="187">
        <f t="shared" si="0"/>
        <v>0.66666666666666663</v>
      </c>
      <c r="R16" s="170" t="s">
        <v>17</v>
      </c>
      <c r="S16" s="187">
        <f t="shared" si="1"/>
        <v>0.83333333333333337</v>
      </c>
      <c r="T16" s="185" t="s">
        <v>46</v>
      </c>
      <c r="U16" s="180">
        <f t="shared" si="3"/>
        <v>4.1666666666666664E-2</v>
      </c>
      <c r="V16" s="171" t="s">
        <v>2</v>
      </c>
      <c r="W16" s="186">
        <f t="shared" si="4"/>
        <v>3.0000000000000018</v>
      </c>
      <c r="X16" s="171"/>
      <c r="Y16" s="186">
        <f t="shared" si="5"/>
        <v>11.000000000000002</v>
      </c>
      <c r="Z16" s="171"/>
      <c r="AA16" s="171"/>
      <c r="AB16" s="171"/>
      <c r="AC16" s="171"/>
      <c r="AD16" s="171"/>
      <c r="AE16" s="171"/>
      <c r="AF16" s="171"/>
      <c r="AG16" s="171"/>
      <c r="AH16" s="171"/>
      <c r="AI16" s="171"/>
      <c r="AJ16" s="171"/>
      <c r="AK16" s="171"/>
      <c r="AL16" s="171"/>
      <c r="AM16" s="171"/>
      <c r="AN16" s="171"/>
      <c r="AO16" s="171"/>
    </row>
    <row r="17" spans="1:41" x14ac:dyDescent="0.4">
      <c r="A17" s="171"/>
      <c r="B17" s="178"/>
      <c r="C17" s="179" t="s">
        <v>60</v>
      </c>
      <c r="D17" s="178" t="s">
        <v>16</v>
      </c>
      <c r="E17" s="180">
        <v>0.29166666666666669</v>
      </c>
      <c r="F17" s="178" t="s">
        <v>17</v>
      </c>
      <c r="G17" s="180">
        <v>0.375</v>
      </c>
      <c r="H17" s="181" t="s">
        <v>46</v>
      </c>
      <c r="I17" s="180">
        <v>0</v>
      </c>
      <c r="J17" s="182" t="s">
        <v>2</v>
      </c>
      <c r="K17" s="186">
        <f t="shared" si="2"/>
        <v>1.9999999999999996</v>
      </c>
      <c r="L17" s="171"/>
      <c r="M17" s="184">
        <f>看多機!$J$11</f>
        <v>0.29166666666666669</v>
      </c>
      <c r="N17" s="170" t="s">
        <v>17</v>
      </c>
      <c r="O17" s="184">
        <f>看多機!$N$11</f>
        <v>0.83333333333333337</v>
      </c>
      <c r="P17" s="171"/>
      <c r="Q17" s="187">
        <f t="shared" si="0"/>
        <v>0.29166666666666669</v>
      </c>
      <c r="R17" s="170" t="s">
        <v>17</v>
      </c>
      <c r="S17" s="187">
        <f t="shared" si="1"/>
        <v>0.375</v>
      </c>
      <c r="T17" s="185" t="s">
        <v>46</v>
      </c>
      <c r="U17" s="180">
        <f t="shared" si="3"/>
        <v>0</v>
      </c>
      <c r="V17" s="171" t="s">
        <v>2</v>
      </c>
      <c r="W17" s="186">
        <f t="shared" si="4"/>
        <v>1.9999999999999996</v>
      </c>
      <c r="X17" s="171"/>
      <c r="Y17" s="186" t="str">
        <f t="shared" si="5"/>
        <v>-</v>
      </c>
      <c r="Z17" s="171"/>
      <c r="AA17" s="171"/>
      <c r="AB17" s="171"/>
      <c r="AC17" s="171"/>
      <c r="AD17" s="171"/>
      <c r="AE17" s="171"/>
      <c r="AF17" s="171"/>
      <c r="AG17" s="171"/>
      <c r="AH17" s="171"/>
      <c r="AI17" s="171"/>
      <c r="AJ17" s="171"/>
      <c r="AK17" s="171"/>
      <c r="AL17" s="171"/>
      <c r="AM17" s="171"/>
      <c r="AN17" s="171"/>
      <c r="AO17" s="171"/>
    </row>
    <row r="18" spans="1:41" x14ac:dyDescent="0.4">
      <c r="A18" s="171"/>
      <c r="B18" s="178"/>
      <c r="C18" s="179" t="s">
        <v>61</v>
      </c>
      <c r="D18" s="178" t="s">
        <v>16</v>
      </c>
      <c r="E18" s="180"/>
      <c r="F18" s="178" t="s">
        <v>17</v>
      </c>
      <c r="G18" s="180"/>
      <c r="H18" s="181" t="s">
        <v>46</v>
      </c>
      <c r="I18" s="180">
        <v>0</v>
      </c>
      <c r="J18" s="182" t="s">
        <v>2</v>
      </c>
      <c r="K18" s="186" t="str">
        <f t="shared" si="2"/>
        <v/>
      </c>
      <c r="L18" s="171"/>
      <c r="M18" s="184">
        <f>看多機!$J$11</f>
        <v>0.29166666666666669</v>
      </c>
      <c r="N18" s="170" t="s">
        <v>17</v>
      </c>
      <c r="O18" s="184">
        <f>看多機!$N$11</f>
        <v>0.83333333333333337</v>
      </c>
      <c r="P18" s="171"/>
      <c r="Q18" s="187" t="str">
        <f t="shared" si="0"/>
        <v/>
      </c>
      <c r="R18" s="170" t="s">
        <v>17</v>
      </c>
      <c r="S18" s="187" t="str">
        <f t="shared" si="1"/>
        <v/>
      </c>
      <c r="T18" s="185" t="s">
        <v>46</v>
      </c>
      <c r="U18" s="180">
        <f t="shared" si="3"/>
        <v>0</v>
      </c>
      <c r="V18" s="171" t="s">
        <v>2</v>
      </c>
      <c r="W18" s="186" t="str">
        <f t="shared" si="4"/>
        <v/>
      </c>
      <c r="X18" s="171"/>
      <c r="Y18" s="186" t="str">
        <f t="shared" si="5"/>
        <v/>
      </c>
      <c r="Z18" s="171"/>
      <c r="AA18" s="171"/>
      <c r="AB18" s="171"/>
      <c r="AC18" s="171"/>
      <c r="AD18" s="171"/>
      <c r="AE18" s="171"/>
      <c r="AF18" s="171"/>
      <c r="AG18" s="171"/>
      <c r="AH18" s="171"/>
      <c r="AI18" s="171"/>
      <c r="AJ18" s="171"/>
      <c r="AK18" s="171"/>
      <c r="AL18" s="171"/>
      <c r="AM18" s="171"/>
      <c r="AN18" s="171"/>
      <c r="AO18" s="171"/>
    </row>
    <row r="19" spans="1:41" x14ac:dyDescent="0.4">
      <c r="A19" s="171"/>
      <c r="B19" s="178"/>
      <c r="C19" s="179" t="s">
        <v>62</v>
      </c>
      <c r="D19" s="178" t="s">
        <v>16</v>
      </c>
      <c r="E19" s="180"/>
      <c r="F19" s="178" t="s">
        <v>17</v>
      </c>
      <c r="G19" s="180"/>
      <c r="H19" s="181" t="s">
        <v>46</v>
      </c>
      <c r="I19" s="180">
        <v>0</v>
      </c>
      <c r="J19" s="182" t="s">
        <v>2</v>
      </c>
      <c r="K19" s="186" t="str">
        <f t="shared" si="2"/>
        <v/>
      </c>
      <c r="L19" s="171"/>
      <c r="M19" s="184">
        <f>看多機!$J$11</f>
        <v>0.29166666666666669</v>
      </c>
      <c r="N19" s="170" t="s">
        <v>17</v>
      </c>
      <c r="O19" s="184">
        <f>看多機!$N$11</f>
        <v>0.83333333333333337</v>
      </c>
      <c r="P19" s="171"/>
      <c r="Q19" s="187" t="str">
        <f t="shared" si="0"/>
        <v/>
      </c>
      <c r="R19" s="170" t="s">
        <v>17</v>
      </c>
      <c r="S19" s="187" t="str">
        <f t="shared" si="1"/>
        <v/>
      </c>
      <c r="T19" s="185" t="s">
        <v>46</v>
      </c>
      <c r="U19" s="180">
        <f t="shared" si="3"/>
        <v>0</v>
      </c>
      <c r="V19" s="171" t="s">
        <v>2</v>
      </c>
      <c r="W19" s="186" t="str">
        <f t="shared" si="4"/>
        <v/>
      </c>
      <c r="X19" s="171"/>
      <c r="Y19" s="186" t="str">
        <f t="shared" si="5"/>
        <v/>
      </c>
      <c r="Z19" s="171"/>
      <c r="AA19" s="171"/>
      <c r="AB19" s="171"/>
      <c r="AC19" s="171"/>
      <c r="AD19" s="171"/>
      <c r="AE19" s="171"/>
      <c r="AF19" s="171"/>
      <c r="AG19" s="171"/>
      <c r="AH19" s="171"/>
      <c r="AI19" s="171"/>
      <c r="AJ19" s="171"/>
      <c r="AK19" s="171"/>
      <c r="AL19" s="171"/>
      <c r="AM19" s="171"/>
      <c r="AN19" s="171"/>
      <c r="AO19" s="171"/>
    </row>
    <row r="20" spans="1:41" x14ac:dyDescent="0.4">
      <c r="A20" s="171"/>
      <c r="B20" s="178"/>
      <c r="C20" s="179" t="s">
        <v>63</v>
      </c>
      <c r="D20" s="178" t="s">
        <v>16</v>
      </c>
      <c r="E20" s="180"/>
      <c r="F20" s="178" t="s">
        <v>17</v>
      </c>
      <c r="G20" s="180"/>
      <c r="H20" s="181" t="s">
        <v>46</v>
      </c>
      <c r="I20" s="180">
        <v>0</v>
      </c>
      <c r="J20" s="182" t="s">
        <v>2</v>
      </c>
      <c r="K20" s="186" t="str">
        <f t="shared" si="2"/>
        <v/>
      </c>
      <c r="L20" s="171"/>
      <c r="M20" s="184">
        <f>看多機!$J$11</f>
        <v>0.29166666666666669</v>
      </c>
      <c r="N20" s="170" t="s">
        <v>17</v>
      </c>
      <c r="O20" s="184">
        <f>看多機!$N$11</f>
        <v>0.83333333333333337</v>
      </c>
      <c r="P20" s="171"/>
      <c r="Q20" s="187" t="str">
        <f t="shared" si="0"/>
        <v/>
      </c>
      <c r="R20" s="170" t="s">
        <v>17</v>
      </c>
      <c r="S20" s="187" t="str">
        <f t="shared" si="1"/>
        <v/>
      </c>
      <c r="T20" s="185" t="s">
        <v>46</v>
      </c>
      <c r="U20" s="180">
        <f t="shared" si="3"/>
        <v>0</v>
      </c>
      <c r="V20" s="171" t="s">
        <v>2</v>
      </c>
      <c r="W20" s="186" t="str">
        <f t="shared" si="4"/>
        <v/>
      </c>
      <c r="X20" s="171"/>
      <c r="Y20" s="186" t="str">
        <f t="shared" si="5"/>
        <v/>
      </c>
      <c r="Z20" s="171"/>
      <c r="AA20" s="171"/>
      <c r="AB20" s="171"/>
      <c r="AC20" s="171"/>
      <c r="AD20" s="171"/>
      <c r="AE20" s="171"/>
      <c r="AF20" s="171"/>
      <c r="AG20" s="171"/>
      <c r="AH20" s="171"/>
      <c r="AI20" s="171"/>
      <c r="AJ20" s="171"/>
      <c r="AK20" s="171"/>
      <c r="AL20" s="171"/>
      <c r="AM20" s="171"/>
      <c r="AN20" s="171"/>
      <c r="AO20" s="171"/>
    </row>
    <row r="21" spans="1:41" x14ac:dyDescent="0.4">
      <c r="A21" s="171"/>
      <c r="B21" s="178"/>
      <c r="C21" s="179" t="s">
        <v>64</v>
      </c>
      <c r="D21" s="178" t="s">
        <v>16</v>
      </c>
      <c r="E21" s="180"/>
      <c r="F21" s="178" t="s">
        <v>17</v>
      </c>
      <c r="G21" s="180"/>
      <c r="H21" s="181" t="s">
        <v>46</v>
      </c>
      <c r="I21" s="180">
        <v>0</v>
      </c>
      <c r="J21" s="182" t="s">
        <v>2</v>
      </c>
      <c r="K21" s="186" t="str">
        <f t="shared" si="2"/>
        <v/>
      </c>
      <c r="L21" s="171"/>
      <c r="M21" s="184">
        <f>看多機!$J$11</f>
        <v>0.29166666666666669</v>
      </c>
      <c r="N21" s="170" t="s">
        <v>17</v>
      </c>
      <c r="O21" s="184">
        <f>看多機!$N$11</f>
        <v>0.83333333333333337</v>
      </c>
      <c r="P21" s="171"/>
      <c r="Q21" s="187" t="str">
        <f t="shared" si="0"/>
        <v/>
      </c>
      <c r="R21" s="170" t="s">
        <v>17</v>
      </c>
      <c r="S21" s="187" t="str">
        <f t="shared" si="1"/>
        <v/>
      </c>
      <c r="T21" s="185" t="s">
        <v>46</v>
      </c>
      <c r="U21" s="180">
        <f t="shared" si="3"/>
        <v>0</v>
      </c>
      <c r="V21" s="171" t="s">
        <v>2</v>
      </c>
      <c r="W21" s="186" t="str">
        <f t="shared" si="4"/>
        <v/>
      </c>
      <c r="X21" s="171"/>
      <c r="Y21" s="186" t="str">
        <f t="shared" si="5"/>
        <v/>
      </c>
      <c r="Z21" s="171"/>
      <c r="AA21" s="171"/>
      <c r="AB21" s="171"/>
      <c r="AC21" s="171"/>
      <c r="AD21" s="171"/>
      <c r="AE21" s="171"/>
      <c r="AF21" s="171"/>
      <c r="AG21" s="171"/>
      <c r="AH21" s="171"/>
      <c r="AI21" s="171"/>
      <c r="AJ21" s="171"/>
      <c r="AK21" s="171"/>
      <c r="AL21" s="171"/>
      <c r="AM21" s="171"/>
      <c r="AN21" s="171"/>
      <c r="AO21" s="171"/>
    </row>
    <row r="22" spans="1:41" x14ac:dyDescent="0.4">
      <c r="A22" s="171"/>
      <c r="B22" s="178"/>
      <c r="C22" s="179" t="s">
        <v>65</v>
      </c>
      <c r="D22" s="178" t="s">
        <v>16</v>
      </c>
      <c r="E22" s="188"/>
      <c r="F22" s="178" t="s">
        <v>17</v>
      </c>
      <c r="G22" s="188"/>
      <c r="H22" s="181" t="s">
        <v>46</v>
      </c>
      <c r="I22" s="188"/>
      <c r="J22" s="182" t="s">
        <v>2</v>
      </c>
      <c r="K22" s="179">
        <v>1</v>
      </c>
      <c r="L22" s="171"/>
      <c r="M22" s="189"/>
      <c r="N22" s="178" t="s">
        <v>17</v>
      </c>
      <c r="O22" s="189"/>
      <c r="P22" s="182"/>
      <c r="Q22" s="189"/>
      <c r="R22" s="178" t="s">
        <v>17</v>
      </c>
      <c r="S22" s="189"/>
      <c r="T22" s="181" t="s">
        <v>46</v>
      </c>
      <c r="U22" s="188"/>
      <c r="V22" s="182" t="s">
        <v>2</v>
      </c>
      <c r="W22" s="190">
        <v>1</v>
      </c>
      <c r="X22" s="182"/>
      <c r="Y22" s="190" t="s">
        <v>208</v>
      </c>
      <c r="Z22" s="171"/>
      <c r="AA22" s="171"/>
      <c r="AB22" s="171"/>
      <c r="AC22" s="171"/>
      <c r="AD22" s="171"/>
      <c r="AE22" s="171"/>
      <c r="AF22" s="171"/>
      <c r="AG22" s="171"/>
      <c r="AH22" s="171"/>
      <c r="AI22" s="171"/>
      <c r="AJ22" s="171"/>
      <c r="AK22" s="171"/>
      <c r="AL22" s="171"/>
      <c r="AM22" s="171"/>
      <c r="AN22" s="171"/>
      <c r="AO22" s="171"/>
    </row>
    <row r="23" spans="1:41" x14ac:dyDescent="0.4">
      <c r="A23" s="171"/>
      <c r="B23" s="178"/>
      <c r="C23" s="179" t="s">
        <v>66</v>
      </c>
      <c r="D23" s="178" t="s">
        <v>16</v>
      </c>
      <c r="E23" s="188"/>
      <c r="F23" s="178" t="s">
        <v>17</v>
      </c>
      <c r="G23" s="188"/>
      <c r="H23" s="181" t="s">
        <v>46</v>
      </c>
      <c r="I23" s="188"/>
      <c r="J23" s="182" t="s">
        <v>2</v>
      </c>
      <c r="K23" s="179">
        <v>2</v>
      </c>
      <c r="L23" s="171"/>
      <c r="M23" s="189"/>
      <c r="N23" s="178" t="s">
        <v>17</v>
      </c>
      <c r="O23" s="189"/>
      <c r="P23" s="182"/>
      <c r="Q23" s="189"/>
      <c r="R23" s="178" t="s">
        <v>17</v>
      </c>
      <c r="S23" s="189"/>
      <c r="T23" s="181" t="s">
        <v>46</v>
      </c>
      <c r="U23" s="188"/>
      <c r="V23" s="182" t="s">
        <v>2</v>
      </c>
      <c r="W23" s="190">
        <v>2</v>
      </c>
      <c r="X23" s="182"/>
      <c r="Y23" s="190" t="s">
        <v>208</v>
      </c>
      <c r="Z23" s="171"/>
      <c r="AA23" s="171"/>
      <c r="AB23" s="171"/>
      <c r="AC23" s="171"/>
      <c r="AD23" s="171"/>
      <c r="AE23" s="171"/>
      <c r="AF23" s="171"/>
      <c r="AG23" s="171"/>
      <c r="AH23" s="171"/>
      <c r="AI23" s="171"/>
      <c r="AJ23" s="171"/>
      <c r="AK23" s="171"/>
      <c r="AL23" s="171"/>
      <c r="AM23" s="171"/>
      <c r="AN23" s="171"/>
      <c r="AO23" s="171"/>
    </row>
    <row r="24" spans="1:41" x14ac:dyDescent="0.4">
      <c r="A24" s="171"/>
      <c r="B24" s="178"/>
      <c r="C24" s="179" t="s">
        <v>67</v>
      </c>
      <c r="D24" s="178" t="s">
        <v>16</v>
      </c>
      <c r="E24" s="188"/>
      <c r="F24" s="178" t="s">
        <v>17</v>
      </c>
      <c r="G24" s="188"/>
      <c r="H24" s="181" t="s">
        <v>46</v>
      </c>
      <c r="I24" s="188"/>
      <c r="J24" s="182" t="s">
        <v>2</v>
      </c>
      <c r="K24" s="179">
        <v>3</v>
      </c>
      <c r="L24" s="171"/>
      <c r="M24" s="189"/>
      <c r="N24" s="178" t="s">
        <v>17</v>
      </c>
      <c r="O24" s="189"/>
      <c r="P24" s="182"/>
      <c r="Q24" s="189"/>
      <c r="R24" s="178" t="s">
        <v>17</v>
      </c>
      <c r="S24" s="189"/>
      <c r="T24" s="181" t="s">
        <v>46</v>
      </c>
      <c r="U24" s="188"/>
      <c r="V24" s="182" t="s">
        <v>2</v>
      </c>
      <c r="W24" s="190">
        <v>3</v>
      </c>
      <c r="X24" s="182"/>
      <c r="Y24" s="190" t="s">
        <v>208</v>
      </c>
      <c r="Z24" s="171"/>
      <c r="AA24" s="171"/>
      <c r="AB24" s="171"/>
      <c r="AC24" s="171"/>
      <c r="AD24" s="171"/>
      <c r="AE24" s="171"/>
      <c r="AF24" s="171"/>
      <c r="AG24" s="171"/>
      <c r="AH24" s="171"/>
      <c r="AI24" s="171"/>
      <c r="AJ24" s="171"/>
      <c r="AK24" s="171"/>
      <c r="AL24" s="171"/>
      <c r="AM24" s="171"/>
      <c r="AN24" s="171"/>
      <c r="AO24" s="171"/>
    </row>
    <row r="25" spans="1:41" x14ac:dyDescent="0.4">
      <c r="A25" s="171"/>
      <c r="B25" s="178"/>
      <c r="C25" s="179" t="s">
        <v>68</v>
      </c>
      <c r="D25" s="178" t="s">
        <v>16</v>
      </c>
      <c r="E25" s="188"/>
      <c r="F25" s="178" t="s">
        <v>17</v>
      </c>
      <c r="G25" s="188"/>
      <c r="H25" s="181" t="s">
        <v>46</v>
      </c>
      <c r="I25" s="188"/>
      <c r="J25" s="182" t="s">
        <v>2</v>
      </c>
      <c r="K25" s="179">
        <v>4</v>
      </c>
      <c r="L25" s="171"/>
      <c r="M25" s="189"/>
      <c r="N25" s="178" t="s">
        <v>17</v>
      </c>
      <c r="O25" s="189"/>
      <c r="P25" s="182"/>
      <c r="Q25" s="189"/>
      <c r="R25" s="178" t="s">
        <v>17</v>
      </c>
      <c r="S25" s="189"/>
      <c r="T25" s="181" t="s">
        <v>46</v>
      </c>
      <c r="U25" s="188"/>
      <c r="V25" s="182" t="s">
        <v>2</v>
      </c>
      <c r="W25" s="190">
        <v>4</v>
      </c>
      <c r="X25" s="182"/>
      <c r="Y25" s="190" t="s">
        <v>208</v>
      </c>
      <c r="Z25" s="171"/>
      <c r="AA25" s="171"/>
      <c r="AB25" s="171"/>
      <c r="AC25" s="171"/>
      <c r="AD25" s="171"/>
      <c r="AE25" s="171"/>
      <c r="AF25" s="171"/>
      <c r="AG25" s="171"/>
      <c r="AH25" s="171"/>
      <c r="AI25" s="171"/>
      <c r="AJ25" s="171"/>
      <c r="AK25" s="171"/>
      <c r="AL25" s="171"/>
      <c r="AM25" s="171"/>
      <c r="AN25" s="171"/>
      <c r="AO25" s="171"/>
    </row>
    <row r="26" spans="1:41" x14ac:dyDescent="0.4">
      <c r="A26" s="171"/>
      <c r="B26" s="178"/>
      <c r="C26" s="179" t="s">
        <v>69</v>
      </c>
      <c r="D26" s="178" t="s">
        <v>16</v>
      </c>
      <c r="E26" s="188"/>
      <c r="F26" s="178" t="s">
        <v>17</v>
      </c>
      <c r="G26" s="188"/>
      <c r="H26" s="181" t="s">
        <v>46</v>
      </c>
      <c r="I26" s="188"/>
      <c r="J26" s="182" t="s">
        <v>2</v>
      </c>
      <c r="K26" s="179">
        <v>5</v>
      </c>
      <c r="L26" s="171"/>
      <c r="M26" s="189"/>
      <c r="N26" s="178" t="s">
        <v>17</v>
      </c>
      <c r="O26" s="189"/>
      <c r="P26" s="182"/>
      <c r="Q26" s="189"/>
      <c r="R26" s="178" t="s">
        <v>17</v>
      </c>
      <c r="S26" s="189"/>
      <c r="T26" s="181" t="s">
        <v>46</v>
      </c>
      <c r="U26" s="188"/>
      <c r="V26" s="182" t="s">
        <v>2</v>
      </c>
      <c r="W26" s="190">
        <v>5</v>
      </c>
      <c r="X26" s="182"/>
      <c r="Y26" s="190" t="s">
        <v>208</v>
      </c>
      <c r="Z26" s="171"/>
      <c r="AA26" s="171"/>
      <c r="AB26" s="171"/>
      <c r="AC26" s="171"/>
      <c r="AD26" s="171"/>
      <c r="AE26" s="171"/>
      <c r="AF26" s="171"/>
      <c r="AG26" s="171"/>
      <c r="AH26" s="171"/>
      <c r="AI26" s="171"/>
      <c r="AJ26" s="171"/>
      <c r="AK26" s="171"/>
      <c r="AL26" s="171"/>
      <c r="AM26" s="171"/>
      <c r="AN26" s="171"/>
      <c r="AO26" s="171"/>
    </row>
    <row r="27" spans="1:41" x14ac:dyDescent="0.4">
      <c r="A27" s="171"/>
      <c r="B27" s="178"/>
      <c r="C27" s="179" t="s">
        <v>70</v>
      </c>
      <c r="D27" s="178" t="s">
        <v>16</v>
      </c>
      <c r="E27" s="188"/>
      <c r="F27" s="178" t="s">
        <v>17</v>
      </c>
      <c r="G27" s="188"/>
      <c r="H27" s="181" t="s">
        <v>46</v>
      </c>
      <c r="I27" s="188"/>
      <c r="J27" s="182" t="s">
        <v>2</v>
      </c>
      <c r="K27" s="179">
        <v>6</v>
      </c>
      <c r="L27" s="171"/>
      <c r="M27" s="189"/>
      <c r="N27" s="178" t="s">
        <v>17</v>
      </c>
      <c r="O27" s="189"/>
      <c r="P27" s="182"/>
      <c r="Q27" s="189"/>
      <c r="R27" s="178" t="s">
        <v>17</v>
      </c>
      <c r="S27" s="189"/>
      <c r="T27" s="181" t="s">
        <v>46</v>
      </c>
      <c r="U27" s="188"/>
      <c r="V27" s="182" t="s">
        <v>2</v>
      </c>
      <c r="W27" s="190">
        <v>6</v>
      </c>
      <c r="X27" s="182"/>
      <c r="Y27" s="190" t="s">
        <v>208</v>
      </c>
      <c r="Z27" s="171"/>
      <c r="AA27" s="171"/>
      <c r="AB27" s="171"/>
      <c r="AC27" s="171"/>
      <c r="AD27" s="171"/>
      <c r="AE27" s="171"/>
      <c r="AF27" s="171"/>
      <c r="AG27" s="171"/>
      <c r="AH27" s="171"/>
      <c r="AI27" s="171"/>
      <c r="AJ27" s="171"/>
      <c r="AK27" s="171"/>
      <c r="AL27" s="171"/>
      <c r="AM27" s="171"/>
      <c r="AN27" s="171"/>
      <c r="AO27" s="171"/>
    </row>
    <row r="28" spans="1:41" x14ac:dyDescent="0.4">
      <c r="A28" s="171"/>
      <c r="B28" s="178"/>
      <c r="C28" s="179" t="s">
        <v>71</v>
      </c>
      <c r="D28" s="178" t="s">
        <v>16</v>
      </c>
      <c r="E28" s="188"/>
      <c r="F28" s="178" t="s">
        <v>17</v>
      </c>
      <c r="G28" s="188"/>
      <c r="H28" s="181" t="s">
        <v>46</v>
      </c>
      <c r="I28" s="188"/>
      <c r="J28" s="182" t="s">
        <v>2</v>
      </c>
      <c r="K28" s="179">
        <v>7</v>
      </c>
      <c r="L28" s="171"/>
      <c r="M28" s="189"/>
      <c r="N28" s="178" t="s">
        <v>17</v>
      </c>
      <c r="O28" s="189"/>
      <c r="P28" s="182"/>
      <c r="Q28" s="189"/>
      <c r="R28" s="178" t="s">
        <v>17</v>
      </c>
      <c r="S28" s="189"/>
      <c r="T28" s="181" t="s">
        <v>46</v>
      </c>
      <c r="U28" s="188"/>
      <c r="V28" s="182" t="s">
        <v>2</v>
      </c>
      <c r="W28" s="190">
        <v>7</v>
      </c>
      <c r="X28" s="182"/>
      <c r="Y28" s="190" t="s">
        <v>208</v>
      </c>
      <c r="Z28" s="171"/>
      <c r="AA28" s="171"/>
      <c r="AB28" s="171"/>
      <c r="AC28" s="171"/>
      <c r="AD28" s="171"/>
      <c r="AE28" s="171"/>
      <c r="AF28" s="171"/>
      <c r="AG28" s="171"/>
      <c r="AH28" s="171"/>
      <c r="AI28" s="171"/>
      <c r="AJ28" s="171"/>
      <c r="AK28" s="171"/>
      <c r="AL28" s="171"/>
      <c r="AM28" s="171"/>
      <c r="AN28" s="171"/>
      <c r="AO28" s="171"/>
    </row>
    <row r="29" spans="1:41" x14ac:dyDescent="0.4">
      <c r="A29" s="171"/>
      <c r="B29" s="178"/>
      <c r="C29" s="179" t="s">
        <v>72</v>
      </c>
      <c r="D29" s="178" t="s">
        <v>16</v>
      </c>
      <c r="E29" s="188"/>
      <c r="F29" s="178" t="s">
        <v>17</v>
      </c>
      <c r="G29" s="188"/>
      <c r="H29" s="181" t="s">
        <v>46</v>
      </c>
      <c r="I29" s="188"/>
      <c r="J29" s="182" t="s">
        <v>2</v>
      </c>
      <c r="K29" s="179">
        <v>8</v>
      </c>
      <c r="L29" s="171"/>
      <c r="M29" s="189"/>
      <c r="N29" s="178" t="s">
        <v>17</v>
      </c>
      <c r="O29" s="189"/>
      <c r="P29" s="182"/>
      <c r="Q29" s="189"/>
      <c r="R29" s="178" t="s">
        <v>17</v>
      </c>
      <c r="S29" s="189"/>
      <c r="T29" s="181" t="s">
        <v>46</v>
      </c>
      <c r="U29" s="188"/>
      <c r="V29" s="182" t="s">
        <v>2</v>
      </c>
      <c r="W29" s="190">
        <v>8</v>
      </c>
      <c r="X29" s="182"/>
      <c r="Y29" s="190" t="s">
        <v>208</v>
      </c>
      <c r="Z29" s="171"/>
      <c r="AA29" s="171"/>
      <c r="AB29" s="171"/>
      <c r="AC29" s="171"/>
      <c r="AD29" s="171"/>
      <c r="AE29" s="171"/>
      <c r="AF29" s="171"/>
      <c r="AG29" s="171"/>
      <c r="AH29" s="171"/>
      <c r="AI29" s="171"/>
      <c r="AJ29" s="171"/>
      <c r="AK29" s="171"/>
      <c r="AL29" s="171"/>
      <c r="AM29" s="171"/>
      <c r="AN29" s="171"/>
      <c r="AO29" s="171"/>
    </row>
    <row r="30" spans="1:41" x14ac:dyDescent="0.4">
      <c r="A30" s="171"/>
      <c r="B30" s="178"/>
      <c r="C30" s="179" t="s">
        <v>73</v>
      </c>
      <c r="D30" s="178" t="s">
        <v>16</v>
      </c>
      <c r="E30" s="188"/>
      <c r="F30" s="178" t="s">
        <v>17</v>
      </c>
      <c r="G30" s="188"/>
      <c r="H30" s="181" t="s">
        <v>46</v>
      </c>
      <c r="I30" s="188"/>
      <c r="J30" s="182" t="s">
        <v>2</v>
      </c>
      <c r="K30" s="179">
        <v>1</v>
      </c>
      <c r="L30" s="171"/>
      <c r="M30" s="189"/>
      <c r="N30" s="178" t="s">
        <v>17</v>
      </c>
      <c r="O30" s="189"/>
      <c r="P30" s="182"/>
      <c r="Q30" s="189"/>
      <c r="R30" s="178" t="s">
        <v>17</v>
      </c>
      <c r="S30" s="189"/>
      <c r="T30" s="181" t="s">
        <v>46</v>
      </c>
      <c r="U30" s="188"/>
      <c r="V30" s="182" t="s">
        <v>2</v>
      </c>
      <c r="W30" s="190" t="s">
        <v>208</v>
      </c>
      <c r="X30" s="182"/>
      <c r="Y30" s="190">
        <v>1</v>
      </c>
      <c r="Z30" s="171"/>
      <c r="AA30" s="171"/>
      <c r="AB30" s="171"/>
      <c r="AC30" s="171"/>
      <c r="AD30" s="171"/>
      <c r="AE30" s="171"/>
      <c r="AF30" s="171"/>
      <c r="AG30" s="171"/>
      <c r="AH30" s="171"/>
      <c r="AI30" s="171"/>
      <c r="AJ30" s="171"/>
      <c r="AK30" s="171"/>
      <c r="AL30" s="171"/>
      <c r="AM30" s="171"/>
      <c r="AN30" s="171"/>
      <c r="AO30" s="171"/>
    </row>
    <row r="31" spans="1:41" x14ac:dyDescent="0.4">
      <c r="A31" s="171"/>
      <c r="B31" s="178"/>
      <c r="C31" s="179" t="s">
        <v>74</v>
      </c>
      <c r="D31" s="178" t="s">
        <v>16</v>
      </c>
      <c r="E31" s="188"/>
      <c r="F31" s="178" t="s">
        <v>17</v>
      </c>
      <c r="G31" s="188"/>
      <c r="H31" s="181" t="s">
        <v>46</v>
      </c>
      <c r="I31" s="188"/>
      <c r="J31" s="182" t="s">
        <v>2</v>
      </c>
      <c r="K31" s="179">
        <v>2</v>
      </c>
      <c r="L31" s="171"/>
      <c r="M31" s="189"/>
      <c r="N31" s="178" t="s">
        <v>17</v>
      </c>
      <c r="O31" s="189"/>
      <c r="P31" s="182"/>
      <c r="Q31" s="189"/>
      <c r="R31" s="178" t="s">
        <v>17</v>
      </c>
      <c r="S31" s="189"/>
      <c r="T31" s="181" t="s">
        <v>46</v>
      </c>
      <c r="U31" s="188"/>
      <c r="V31" s="182" t="s">
        <v>2</v>
      </c>
      <c r="W31" s="190" t="s">
        <v>208</v>
      </c>
      <c r="X31" s="182"/>
      <c r="Y31" s="190">
        <v>2</v>
      </c>
      <c r="Z31" s="171"/>
      <c r="AA31" s="171"/>
      <c r="AB31" s="171"/>
      <c r="AC31" s="171"/>
      <c r="AD31" s="171"/>
      <c r="AE31" s="171"/>
      <c r="AF31" s="171"/>
      <c r="AG31" s="171"/>
      <c r="AH31" s="171"/>
      <c r="AI31" s="171"/>
      <c r="AJ31" s="171"/>
      <c r="AK31" s="171"/>
      <c r="AL31" s="171"/>
      <c r="AM31" s="171"/>
      <c r="AN31" s="171"/>
      <c r="AO31" s="171"/>
    </row>
    <row r="32" spans="1:41" x14ac:dyDescent="0.4">
      <c r="A32" s="171"/>
      <c r="B32" s="178"/>
      <c r="C32" s="179" t="s">
        <v>75</v>
      </c>
      <c r="D32" s="178" t="s">
        <v>16</v>
      </c>
      <c r="E32" s="188"/>
      <c r="F32" s="178" t="s">
        <v>17</v>
      </c>
      <c r="G32" s="188"/>
      <c r="H32" s="181" t="s">
        <v>46</v>
      </c>
      <c r="I32" s="188"/>
      <c r="J32" s="182" t="s">
        <v>2</v>
      </c>
      <c r="K32" s="179">
        <v>3</v>
      </c>
      <c r="L32" s="171"/>
      <c r="M32" s="189"/>
      <c r="N32" s="178" t="s">
        <v>17</v>
      </c>
      <c r="O32" s="189"/>
      <c r="P32" s="182"/>
      <c r="Q32" s="189"/>
      <c r="R32" s="178" t="s">
        <v>17</v>
      </c>
      <c r="S32" s="189"/>
      <c r="T32" s="181" t="s">
        <v>46</v>
      </c>
      <c r="U32" s="188"/>
      <c r="V32" s="182" t="s">
        <v>2</v>
      </c>
      <c r="W32" s="190" t="s">
        <v>208</v>
      </c>
      <c r="X32" s="182"/>
      <c r="Y32" s="190">
        <v>3</v>
      </c>
      <c r="Z32" s="171"/>
      <c r="AA32" s="171"/>
      <c r="AB32" s="171"/>
      <c r="AC32" s="171"/>
      <c r="AD32" s="171"/>
      <c r="AE32" s="171"/>
      <c r="AF32" s="171"/>
      <c r="AG32" s="171"/>
      <c r="AH32" s="171"/>
      <c r="AI32" s="171"/>
      <c r="AJ32" s="171"/>
      <c r="AK32" s="171"/>
      <c r="AL32" s="171"/>
      <c r="AM32" s="171"/>
      <c r="AN32" s="171"/>
      <c r="AO32" s="171"/>
    </row>
    <row r="33" spans="1:41" x14ac:dyDescent="0.4">
      <c r="A33" s="171"/>
      <c r="B33" s="178"/>
      <c r="C33" s="179" t="s">
        <v>76</v>
      </c>
      <c r="D33" s="178" t="s">
        <v>16</v>
      </c>
      <c r="E33" s="188"/>
      <c r="F33" s="178" t="s">
        <v>17</v>
      </c>
      <c r="G33" s="188"/>
      <c r="H33" s="181" t="s">
        <v>46</v>
      </c>
      <c r="I33" s="188"/>
      <c r="J33" s="182" t="s">
        <v>2</v>
      </c>
      <c r="K33" s="179">
        <v>4</v>
      </c>
      <c r="L33" s="171"/>
      <c r="M33" s="189"/>
      <c r="N33" s="178" t="s">
        <v>17</v>
      </c>
      <c r="O33" s="189"/>
      <c r="P33" s="182"/>
      <c r="Q33" s="189"/>
      <c r="R33" s="178" t="s">
        <v>17</v>
      </c>
      <c r="S33" s="189"/>
      <c r="T33" s="181" t="s">
        <v>46</v>
      </c>
      <c r="U33" s="188"/>
      <c r="V33" s="182" t="s">
        <v>2</v>
      </c>
      <c r="W33" s="190" t="s">
        <v>208</v>
      </c>
      <c r="X33" s="182"/>
      <c r="Y33" s="190">
        <v>4</v>
      </c>
      <c r="Z33" s="171"/>
      <c r="AA33" s="171"/>
      <c r="AB33" s="171"/>
      <c r="AC33" s="171"/>
      <c r="AD33" s="171"/>
      <c r="AE33" s="171"/>
      <c r="AF33" s="171"/>
      <c r="AG33" s="171"/>
      <c r="AH33" s="171"/>
      <c r="AI33" s="171"/>
      <c r="AJ33" s="171"/>
      <c r="AK33" s="171"/>
      <c r="AL33" s="171"/>
      <c r="AM33" s="171"/>
      <c r="AN33" s="171"/>
      <c r="AO33" s="171"/>
    </row>
    <row r="34" spans="1:41" x14ac:dyDescent="0.4">
      <c r="A34" s="171"/>
      <c r="B34" s="178"/>
      <c r="C34" s="179" t="s">
        <v>81</v>
      </c>
      <c r="D34" s="178" t="s">
        <v>16</v>
      </c>
      <c r="E34" s="188"/>
      <c r="F34" s="178" t="s">
        <v>17</v>
      </c>
      <c r="G34" s="188"/>
      <c r="H34" s="181" t="s">
        <v>46</v>
      </c>
      <c r="I34" s="188"/>
      <c r="J34" s="182" t="s">
        <v>2</v>
      </c>
      <c r="K34" s="179">
        <v>5</v>
      </c>
      <c r="L34" s="171"/>
      <c r="M34" s="189"/>
      <c r="N34" s="178" t="s">
        <v>17</v>
      </c>
      <c r="O34" s="189"/>
      <c r="P34" s="182"/>
      <c r="Q34" s="189"/>
      <c r="R34" s="178" t="s">
        <v>17</v>
      </c>
      <c r="S34" s="189"/>
      <c r="T34" s="181" t="s">
        <v>46</v>
      </c>
      <c r="U34" s="188"/>
      <c r="V34" s="182" t="s">
        <v>2</v>
      </c>
      <c r="W34" s="190" t="s">
        <v>208</v>
      </c>
      <c r="X34" s="182"/>
      <c r="Y34" s="190">
        <v>5</v>
      </c>
      <c r="Z34" s="171"/>
      <c r="AA34" s="171"/>
      <c r="AB34" s="171"/>
      <c r="AC34" s="171"/>
      <c r="AD34" s="171"/>
      <c r="AE34" s="171"/>
      <c r="AF34" s="171"/>
      <c r="AG34" s="171"/>
      <c r="AH34" s="171"/>
      <c r="AI34" s="171"/>
      <c r="AJ34" s="171"/>
      <c r="AK34" s="171"/>
      <c r="AL34" s="171"/>
      <c r="AM34" s="171"/>
      <c r="AN34" s="171"/>
      <c r="AO34" s="171"/>
    </row>
    <row r="35" spans="1:41" x14ac:dyDescent="0.4">
      <c r="A35" s="171"/>
      <c r="B35" s="178"/>
      <c r="C35" s="179" t="s">
        <v>82</v>
      </c>
      <c r="D35" s="178" t="s">
        <v>16</v>
      </c>
      <c r="E35" s="188"/>
      <c r="F35" s="178" t="s">
        <v>17</v>
      </c>
      <c r="G35" s="188"/>
      <c r="H35" s="181" t="s">
        <v>46</v>
      </c>
      <c r="I35" s="188"/>
      <c r="J35" s="182" t="s">
        <v>2</v>
      </c>
      <c r="K35" s="179">
        <v>6</v>
      </c>
      <c r="L35" s="171"/>
      <c r="M35" s="189"/>
      <c r="N35" s="178" t="s">
        <v>17</v>
      </c>
      <c r="O35" s="189"/>
      <c r="P35" s="182"/>
      <c r="Q35" s="189"/>
      <c r="R35" s="178" t="s">
        <v>17</v>
      </c>
      <c r="S35" s="189"/>
      <c r="T35" s="181" t="s">
        <v>46</v>
      </c>
      <c r="U35" s="188"/>
      <c r="V35" s="182" t="s">
        <v>2</v>
      </c>
      <c r="W35" s="190" t="s">
        <v>208</v>
      </c>
      <c r="X35" s="182"/>
      <c r="Y35" s="190">
        <v>6</v>
      </c>
      <c r="Z35" s="171"/>
      <c r="AA35" s="171"/>
      <c r="AB35" s="171"/>
      <c r="AC35" s="171"/>
      <c r="AD35" s="171"/>
      <c r="AE35" s="171"/>
      <c r="AF35" s="171"/>
      <c r="AG35" s="171"/>
      <c r="AH35" s="171"/>
      <c r="AI35" s="171"/>
      <c r="AJ35" s="171"/>
      <c r="AK35" s="171"/>
      <c r="AL35" s="171"/>
      <c r="AM35" s="171"/>
      <c r="AN35" s="171"/>
      <c r="AO35" s="171"/>
    </row>
    <row r="36" spans="1:41" x14ac:dyDescent="0.4">
      <c r="A36" s="171"/>
      <c r="B36" s="178"/>
      <c r="C36" s="179" t="s">
        <v>83</v>
      </c>
      <c r="D36" s="178" t="s">
        <v>16</v>
      </c>
      <c r="E36" s="188"/>
      <c r="F36" s="178" t="s">
        <v>17</v>
      </c>
      <c r="G36" s="188"/>
      <c r="H36" s="181" t="s">
        <v>46</v>
      </c>
      <c r="I36" s="188"/>
      <c r="J36" s="182" t="s">
        <v>2</v>
      </c>
      <c r="K36" s="179">
        <v>7</v>
      </c>
      <c r="L36" s="171"/>
      <c r="M36" s="189"/>
      <c r="N36" s="178" t="s">
        <v>17</v>
      </c>
      <c r="O36" s="189"/>
      <c r="P36" s="182"/>
      <c r="Q36" s="189"/>
      <c r="R36" s="178" t="s">
        <v>17</v>
      </c>
      <c r="S36" s="189"/>
      <c r="T36" s="181" t="s">
        <v>46</v>
      </c>
      <c r="U36" s="188"/>
      <c r="V36" s="182" t="s">
        <v>2</v>
      </c>
      <c r="W36" s="190" t="s">
        <v>208</v>
      </c>
      <c r="X36" s="182"/>
      <c r="Y36" s="190">
        <v>7</v>
      </c>
      <c r="Z36" s="171"/>
      <c r="AA36" s="171"/>
      <c r="AB36" s="171"/>
      <c r="AC36" s="171"/>
      <c r="AD36" s="171"/>
      <c r="AE36" s="171"/>
      <c r="AF36" s="171"/>
      <c r="AG36" s="171"/>
      <c r="AH36" s="171"/>
      <c r="AI36" s="171"/>
      <c r="AJ36" s="171"/>
      <c r="AK36" s="171"/>
      <c r="AL36" s="171"/>
      <c r="AM36" s="171"/>
      <c r="AN36" s="171"/>
      <c r="AO36" s="171"/>
    </row>
    <row r="37" spans="1:41" x14ac:dyDescent="0.4">
      <c r="A37" s="171"/>
      <c r="B37" s="178"/>
      <c r="C37" s="179" t="s">
        <v>84</v>
      </c>
      <c r="D37" s="178" t="s">
        <v>16</v>
      </c>
      <c r="E37" s="188"/>
      <c r="F37" s="178" t="s">
        <v>17</v>
      </c>
      <c r="G37" s="188"/>
      <c r="H37" s="181" t="s">
        <v>46</v>
      </c>
      <c r="I37" s="188"/>
      <c r="J37" s="182" t="s">
        <v>2</v>
      </c>
      <c r="K37" s="179">
        <v>8</v>
      </c>
      <c r="L37" s="171"/>
      <c r="M37" s="189"/>
      <c r="N37" s="178" t="s">
        <v>17</v>
      </c>
      <c r="O37" s="189"/>
      <c r="P37" s="182"/>
      <c r="Q37" s="189"/>
      <c r="R37" s="178" t="s">
        <v>17</v>
      </c>
      <c r="S37" s="189"/>
      <c r="T37" s="181" t="s">
        <v>46</v>
      </c>
      <c r="U37" s="188"/>
      <c r="V37" s="182" t="s">
        <v>2</v>
      </c>
      <c r="W37" s="190" t="s">
        <v>208</v>
      </c>
      <c r="X37" s="182"/>
      <c r="Y37" s="190">
        <v>8</v>
      </c>
      <c r="Z37" s="171"/>
      <c r="AA37" s="171"/>
      <c r="AB37" s="171"/>
      <c r="AC37" s="171"/>
      <c r="AD37" s="171"/>
      <c r="AE37" s="171"/>
      <c r="AF37" s="171"/>
      <c r="AG37" s="171"/>
      <c r="AH37" s="171"/>
      <c r="AI37" s="171"/>
      <c r="AJ37" s="171"/>
      <c r="AK37" s="171"/>
      <c r="AL37" s="171"/>
      <c r="AM37" s="171"/>
      <c r="AN37" s="171"/>
      <c r="AO37" s="171"/>
    </row>
    <row r="38" spans="1:41" x14ac:dyDescent="0.4">
      <c r="A38" s="171"/>
      <c r="B38" s="178"/>
      <c r="C38" s="179" t="s">
        <v>85</v>
      </c>
      <c r="D38" s="178" t="s">
        <v>16</v>
      </c>
      <c r="E38" s="180"/>
      <c r="F38" s="178" t="s">
        <v>17</v>
      </c>
      <c r="G38" s="180"/>
      <c r="H38" s="181" t="s">
        <v>46</v>
      </c>
      <c r="I38" s="180">
        <v>0</v>
      </c>
      <c r="J38" s="182" t="s">
        <v>2</v>
      </c>
      <c r="K38" s="186" t="str">
        <f t="shared" ref="K38:K45" si="6">IF(OR(E38="",G38=""),"",(G38+IF(E38&gt;G38,1,0)-E38-I38)*24)</f>
        <v/>
      </c>
      <c r="L38" s="171"/>
      <c r="M38" s="184">
        <f>看多機!$J$11</f>
        <v>0.29166666666666669</v>
      </c>
      <c r="N38" s="170" t="s">
        <v>17</v>
      </c>
      <c r="O38" s="184">
        <f>看多機!$N$11</f>
        <v>0.83333333333333337</v>
      </c>
      <c r="P38" s="171"/>
      <c r="Q38" s="187" t="str">
        <f t="shared" ref="Q38:Q47" si="7">IF(E38="","",IF(E38&lt;M38,M38,IF(E38&gt;=O38,"",E38)))</f>
        <v/>
      </c>
      <c r="R38" s="170" t="s">
        <v>17</v>
      </c>
      <c r="S38" s="187" t="str">
        <f t="shared" ref="S38:S47" si="8">IF(G38="","",IF(G38&gt;E38,IF(G38&lt;O38,G38,O38),O38))</f>
        <v/>
      </c>
      <c r="T38" s="185" t="s">
        <v>46</v>
      </c>
      <c r="U38" s="180">
        <f>I38</f>
        <v>0</v>
      </c>
      <c r="V38" s="171" t="s">
        <v>2</v>
      </c>
      <c r="W38" s="186" t="str">
        <f t="shared" ref="W38:W45" si="9">IF(Q38="","",IF((S38+IF(Q38&gt;S38,1,0)-Q38-U38)*24=0,"",(S38+IF(Q38&gt;S38,1,0)-Q38-U38)*24))</f>
        <v/>
      </c>
      <c r="X38" s="171"/>
      <c r="Y38" s="186" t="str">
        <f>IF(W38="",K38,IF(OR(K38-W38=0,K38-W38&lt;0),"-",K38-W38))</f>
        <v/>
      </c>
      <c r="Z38" s="171"/>
      <c r="AA38" s="171"/>
      <c r="AB38" s="171"/>
      <c r="AC38" s="171"/>
      <c r="AD38" s="171"/>
      <c r="AE38" s="171"/>
      <c r="AF38" s="171"/>
      <c r="AG38" s="171"/>
      <c r="AH38" s="171"/>
      <c r="AI38" s="171"/>
      <c r="AJ38" s="171"/>
      <c r="AK38" s="171"/>
      <c r="AL38" s="171"/>
      <c r="AM38" s="171"/>
      <c r="AN38" s="171"/>
      <c r="AO38" s="171"/>
    </row>
    <row r="39" spans="1:41" x14ac:dyDescent="0.4">
      <c r="A39" s="171"/>
      <c r="B39" s="178"/>
      <c r="C39" s="179" t="s">
        <v>86</v>
      </c>
      <c r="D39" s="178" t="s">
        <v>16</v>
      </c>
      <c r="E39" s="180"/>
      <c r="F39" s="178" t="s">
        <v>17</v>
      </c>
      <c r="G39" s="180"/>
      <c r="H39" s="181" t="s">
        <v>46</v>
      </c>
      <c r="I39" s="180">
        <v>0</v>
      </c>
      <c r="J39" s="182" t="s">
        <v>2</v>
      </c>
      <c r="K39" s="186" t="str">
        <f t="shared" si="6"/>
        <v/>
      </c>
      <c r="L39" s="171"/>
      <c r="M39" s="184">
        <f>看多機!$J$11</f>
        <v>0.29166666666666669</v>
      </c>
      <c r="N39" s="170" t="s">
        <v>17</v>
      </c>
      <c r="O39" s="184">
        <f>看多機!$N$11</f>
        <v>0.83333333333333337</v>
      </c>
      <c r="P39" s="171"/>
      <c r="Q39" s="187" t="str">
        <f t="shared" si="7"/>
        <v/>
      </c>
      <c r="R39" s="170" t="s">
        <v>17</v>
      </c>
      <c r="S39" s="187" t="str">
        <f t="shared" si="8"/>
        <v/>
      </c>
      <c r="T39" s="185" t="s">
        <v>46</v>
      </c>
      <c r="U39" s="180">
        <f t="shared" ref="U39:U47" si="10">I39</f>
        <v>0</v>
      </c>
      <c r="V39" s="171" t="s">
        <v>2</v>
      </c>
      <c r="W39" s="186" t="str">
        <f t="shared" si="9"/>
        <v/>
      </c>
      <c r="X39" s="171"/>
      <c r="Y39" s="186" t="str">
        <f t="shared" ref="Y39:Y47" si="11">IF(W39="",K39,IF(OR(K39-W39=0,K39-W39&lt;0),"-",K39-W39))</f>
        <v/>
      </c>
      <c r="Z39" s="171"/>
      <c r="AA39" s="171"/>
      <c r="AB39" s="171"/>
      <c r="AC39" s="171"/>
      <c r="AD39" s="171"/>
      <c r="AE39" s="171"/>
      <c r="AF39" s="171"/>
      <c r="AG39" s="171"/>
      <c r="AH39" s="171"/>
      <c r="AI39" s="171"/>
      <c r="AJ39" s="171"/>
      <c r="AK39" s="171"/>
      <c r="AL39" s="171"/>
      <c r="AM39" s="171"/>
      <c r="AN39" s="171"/>
      <c r="AO39" s="171"/>
    </row>
    <row r="40" spans="1:41" x14ac:dyDescent="0.4">
      <c r="A40" s="171"/>
      <c r="B40" s="178"/>
      <c r="C40" s="179" t="s">
        <v>130</v>
      </c>
      <c r="D40" s="178" t="s">
        <v>16</v>
      </c>
      <c r="E40" s="180"/>
      <c r="F40" s="178" t="s">
        <v>17</v>
      </c>
      <c r="G40" s="180"/>
      <c r="H40" s="181" t="s">
        <v>46</v>
      </c>
      <c r="I40" s="180">
        <v>0</v>
      </c>
      <c r="J40" s="182" t="s">
        <v>2</v>
      </c>
      <c r="K40" s="186" t="str">
        <f t="shared" si="6"/>
        <v/>
      </c>
      <c r="L40" s="171"/>
      <c r="M40" s="184">
        <f>看多機!$J$11</f>
        <v>0.29166666666666669</v>
      </c>
      <c r="N40" s="170" t="s">
        <v>17</v>
      </c>
      <c r="O40" s="184">
        <f>看多機!$N$11</f>
        <v>0.83333333333333337</v>
      </c>
      <c r="P40" s="171"/>
      <c r="Q40" s="187" t="str">
        <f t="shared" si="7"/>
        <v/>
      </c>
      <c r="R40" s="170" t="s">
        <v>17</v>
      </c>
      <c r="S40" s="187" t="str">
        <f t="shared" si="8"/>
        <v/>
      </c>
      <c r="T40" s="185" t="s">
        <v>46</v>
      </c>
      <c r="U40" s="180">
        <f t="shared" si="10"/>
        <v>0</v>
      </c>
      <c r="V40" s="171" t="s">
        <v>2</v>
      </c>
      <c r="W40" s="186" t="str">
        <f t="shared" si="9"/>
        <v/>
      </c>
      <c r="X40" s="171"/>
      <c r="Y40" s="186" t="str">
        <f t="shared" si="11"/>
        <v/>
      </c>
      <c r="Z40" s="171"/>
      <c r="AA40" s="171"/>
      <c r="AB40" s="171"/>
      <c r="AC40" s="171"/>
      <c r="AD40" s="171"/>
      <c r="AE40" s="171"/>
      <c r="AF40" s="171"/>
      <c r="AG40" s="171"/>
      <c r="AH40" s="171"/>
      <c r="AI40" s="171"/>
      <c r="AJ40" s="171"/>
      <c r="AK40" s="171"/>
      <c r="AL40" s="171"/>
      <c r="AM40" s="171"/>
      <c r="AN40" s="171"/>
      <c r="AO40" s="171"/>
    </row>
    <row r="41" spans="1:41" x14ac:dyDescent="0.4">
      <c r="A41" s="171"/>
      <c r="B41" s="178"/>
      <c r="C41" s="179" t="s">
        <v>199</v>
      </c>
      <c r="D41" s="178" t="s">
        <v>16</v>
      </c>
      <c r="E41" s="180"/>
      <c r="F41" s="178" t="s">
        <v>17</v>
      </c>
      <c r="G41" s="180"/>
      <c r="H41" s="181" t="s">
        <v>46</v>
      </c>
      <c r="I41" s="180">
        <v>0</v>
      </c>
      <c r="J41" s="182" t="s">
        <v>2</v>
      </c>
      <c r="K41" s="186" t="str">
        <f t="shared" si="6"/>
        <v/>
      </c>
      <c r="L41" s="171"/>
      <c r="M41" s="184">
        <f>看多機!$J$11</f>
        <v>0.29166666666666669</v>
      </c>
      <c r="N41" s="170" t="s">
        <v>17</v>
      </c>
      <c r="O41" s="184">
        <f>看多機!$N$11</f>
        <v>0.83333333333333337</v>
      </c>
      <c r="P41" s="171"/>
      <c r="Q41" s="187" t="str">
        <f t="shared" si="7"/>
        <v/>
      </c>
      <c r="R41" s="170" t="s">
        <v>17</v>
      </c>
      <c r="S41" s="187" t="str">
        <f t="shared" si="8"/>
        <v/>
      </c>
      <c r="T41" s="185" t="s">
        <v>46</v>
      </c>
      <c r="U41" s="180">
        <f t="shared" si="10"/>
        <v>0</v>
      </c>
      <c r="V41" s="171" t="s">
        <v>2</v>
      </c>
      <c r="W41" s="186" t="str">
        <f t="shared" si="9"/>
        <v/>
      </c>
      <c r="X41" s="171"/>
      <c r="Y41" s="186" t="str">
        <f t="shared" si="11"/>
        <v/>
      </c>
      <c r="Z41" s="171"/>
      <c r="AA41" s="174" t="s">
        <v>203</v>
      </c>
      <c r="AB41" s="171"/>
      <c r="AC41" s="171"/>
      <c r="AD41" s="171"/>
      <c r="AE41" s="171"/>
      <c r="AF41" s="171"/>
      <c r="AG41" s="171"/>
      <c r="AH41" s="171"/>
      <c r="AI41" s="171"/>
      <c r="AJ41" s="171"/>
      <c r="AK41" s="171"/>
      <c r="AL41" s="171"/>
      <c r="AM41" s="171"/>
      <c r="AN41" s="171"/>
      <c r="AO41" s="171"/>
    </row>
    <row r="42" spans="1:41" x14ac:dyDescent="0.4">
      <c r="A42" s="171"/>
      <c r="B42" s="178"/>
      <c r="C42" s="179" t="s">
        <v>200</v>
      </c>
      <c r="D42" s="178" t="s">
        <v>16</v>
      </c>
      <c r="E42" s="180"/>
      <c r="F42" s="178" t="s">
        <v>17</v>
      </c>
      <c r="G42" s="180"/>
      <c r="H42" s="181" t="s">
        <v>46</v>
      </c>
      <c r="I42" s="180">
        <v>0</v>
      </c>
      <c r="J42" s="182" t="s">
        <v>2</v>
      </c>
      <c r="K42" s="186" t="str">
        <f t="shared" si="6"/>
        <v/>
      </c>
      <c r="L42" s="171"/>
      <c r="M42" s="184">
        <f>看多機!$J$11</f>
        <v>0.29166666666666669</v>
      </c>
      <c r="N42" s="170" t="s">
        <v>17</v>
      </c>
      <c r="O42" s="184">
        <f>看多機!$N$11</f>
        <v>0.83333333333333337</v>
      </c>
      <c r="P42" s="171"/>
      <c r="Q42" s="187" t="str">
        <f t="shared" si="7"/>
        <v/>
      </c>
      <c r="R42" s="170" t="s">
        <v>17</v>
      </c>
      <c r="S42" s="187" t="str">
        <f t="shared" si="8"/>
        <v/>
      </c>
      <c r="T42" s="185" t="s">
        <v>46</v>
      </c>
      <c r="U42" s="180">
        <f t="shared" si="10"/>
        <v>0</v>
      </c>
      <c r="V42" s="171" t="s">
        <v>2</v>
      </c>
      <c r="W42" s="186" t="str">
        <f t="shared" si="9"/>
        <v/>
      </c>
      <c r="X42" s="171"/>
      <c r="Y42" s="186" t="str">
        <f t="shared" si="11"/>
        <v/>
      </c>
      <c r="Z42" s="171"/>
      <c r="AA42" s="174" t="s">
        <v>203</v>
      </c>
      <c r="AB42" s="171"/>
      <c r="AC42" s="171"/>
      <c r="AD42" s="171"/>
      <c r="AE42" s="171"/>
      <c r="AF42" s="171"/>
      <c r="AG42" s="171"/>
      <c r="AH42" s="171"/>
      <c r="AI42" s="171"/>
      <c r="AJ42" s="171"/>
      <c r="AK42" s="171"/>
      <c r="AL42" s="171"/>
      <c r="AM42" s="171"/>
      <c r="AN42" s="171"/>
      <c r="AO42" s="171"/>
    </row>
    <row r="43" spans="1:41" x14ac:dyDescent="0.4">
      <c r="A43" s="171"/>
      <c r="B43" s="178"/>
      <c r="C43" s="179" t="s">
        <v>78</v>
      </c>
      <c r="D43" s="178" t="s">
        <v>16</v>
      </c>
      <c r="E43" s="180"/>
      <c r="F43" s="178" t="s">
        <v>17</v>
      </c>
      <c r="G43" s="180"/>
      <c r="H43" s="181" t="s">
        <v>46</v>
      </c>
      <c r="I43" s="180">
        <v>0</v>
      </c>
      <c r="J43" s="182" t="s">
        <v>2</v>
      </c>
      <c r="K43" s="186" t="str">
        <f t="shared" si="6"/>
        <v/>
      </c>
      <c r="L43" s="171"/>
      <c r="M43" s="184">
        <f>看多機!$J$11</f>
        <v>0.29166666666666669</v>
      </c>
      <c r="N43" s="170" t="s">
        <v>17</v>
      </c>
      <c r="O43" s="184">
        <f>看多機!$N$11</f>
        <v>0.83333333333333337</v>
      </c>
      <c r="P43" s="171"/>
      <c r="Q43" s="187" t="str">
        <f t="shared" si="7"/>
        <v/>
      </c>
      <c r="R43" s="170" t="s">
        <v>17</v>
      </c>
      <c r="S43" s="187" t="str">
        <f t="shared" si="8"/>
        <v/>
      </c>
      <c r="T43" s="185" t="s">
        <v>46</v>
      </c>
      <c r="U43" s="180">
        <f t="shared" si="10"/>
        <v>0</v>
      </c>
      <c r="V43" s="171" t="s">
        <v>2</v>
      </c>
      <c r="W43" s="186" t="str">
        <f t="shared" si="9"/>
        <v/>
      </c>
      <c r="X43" s="171"/>
      <c r="Y43" s="186" t="str">
        <f t="shared" si="11"/>
        <v/>
      </c>
      <c r="Z43" s="171"/>
      <c r="AA43" s="171"/>
      <c r="AB43" s="171"/>
      <c r="AC43" s="171"/>
      <c r="AD43" s="171"/>
      <c r="AE43" s="171"/>
      <c r="AF43" s="171"/>
      <c r="AG43" s="171"/>
      <c r="AH43" s="171"/>
      <c r="AI43" s="171"/>
      <c r="AJ43" s="171"/>
      <c r="AK43" s="171"/>
      <c r="AL43" s="171"/>
      <c r="AM43" s="171"/>
      <c r="AN43" s="171"/>
      <c r="AO43" s="171"/>
    </row>
    <row r="44" spans="1:41" x14ac:dyDescent="0.4">
      <c r="A44" s="171"/>
      <c r="B44" s="178" t="s">
        <v>201</v>
      </c>
      <c r="C44" s="191"/>
      <c r="D44" s="178" t="s">
        <v>16</v>
      </c>
      <c r="E44" s="180">
        <v>0.29166666666666669</v>
      </c>
      <c r="F44" s="178" t="s">
        <v>17</v>
      </c>
      <c r="G44" s="180">
        <v>0.39583333333333331</v>
      </c>
      <c r="H44" s="181" t="s">
        <v>46</v>
      </c>
      <c r="I44" s="180">
        <v>0</v>
      </c>
      <c r="J44" s="182" t="s">
        <v>2</v>
      </c>
      <c r="K44" s="186">
        <f t="shared" si="6"/>
        <v>2.4999999999999991</v>
      </c>
      <c r="L44" s="171"/>
      <c r="M44" s="184">
        <f>看多機!$J$11</f>
        <v>0.29166666666666669</v>
      </c>
      <c r="N44" s="170" t="s">
        <v>17</v>
      </c>
      <c r="O44" s="184">
        <f>看多機!$N$11</f>
        <v>0.83333333333333337</v>
      </c>
      <c r="P44" s="171"/>
      <c r="Q44" s="187">
        <f t="shared" si="7"/>
        <v>0.29166666666666669</v>
      </c>
      <c r="R44" s="170" t="s">
        <v>17</v>
      </c>
      <c r="S44" s="187">
        <f t="shared" si="8"/>
        <v>0.39583333333333331</v>
      </c>
      <c r="T44" s="185" t="s">
        <v>46</v>
      </c>
      <c r="U44" s="180">
        <f t="shared" si="10"/>
        <v>0</v>
      </c>
      <c r="V44" s="171" t="s">
        <v>2</v>
      </c>
      <c r="W44" s="186">
        <f t="shared" si="9"/>
        <v>2.4999999999999991</v>
      </c>
      <c r="X44" s="171"/>
      <c r="Y44" s="186" t="str">
        <f t="shared" si="11"/>
        <v>-</v>
      </c>
      <c r="Z44" s="171"/>
      <c r="AA44" s="171"/>
      <c r="AB44" s="171"/>
      <c r="AC44" s="171"/>
      <c r="AD44" s="171"/>
      <c r="AE44" s="171"/>
      <c r="AF44" s="171"/>
      <c r="AG44" s="171"/>
      <c r="AH44" s="171"/>
      <c r="AI44" s="171"/>
      <c r="AJ44" s="171"/>
      <c r="AK44" s="171"/>
      <c r="AL44" s="171"/>
      <c r="AM44" s="171"/>
      <c r="AN44" s="171"/>
      <c r="AO44" s="171"/>
    </row>
    <row r="45" spans="1:41" x14ac:dyDescent="0.4">
      <c r="A45" s="171"/>
      <c r="B45" s="178" t="s">
        <v>92</v>
      </c>
      <c r="C45" s="192"/>
      <c r="D45" s="178" t="s">
        <v>16</v>
      </c>
      <c r="E45" s="180">
        <v>0.6875</v>
      </c>
      <c r="F45" s="178" t="s">
        <v>17</v>
      </c>
      <c r="G45" s="180">
        <v>0.83333333333333337</v>
      </c>
      <c r="H45" s="181" t="s">
        <v>46</v>
      </c>
      <c r="I45" s="180">
        <v>0</v>
      </c>
      <c r="J45" s="182" t="s">
        <v>2</v>
      </c>
      <c r="K45" s="186">
        <f t="shared" si="6"/>
        <v>3.5000000000000009</v>
      </c>
      <c r="L45" s="171"/>
      <c r="M45" s="184">
        <f>看多機!$J$11</f>
        <v>0.29166666666666669</v>
      </c>
      <c r="N45" s="170" t="s">
        <v>17</v>
      </c>
      <c r="O45" s="184">
        <f>看多機!$N$11</f>
        <v>0.83333333333333337</v>
      </c>
      <c r="P45" s="171"/>
      <c r="Q45" s="187">
        <f t="shared" si="7"/>
        <v>0.6875</v>
      </c>
      <c r="R45" s="170" t="s">
        <v>17</v>
      </c>
      <c r="S45" s="187">
        <f t="shared" si="8"/>
        <v>0.83333333333333337</v>
      </c>
      <c r="T45" s="185" t="s">
        <v>46</v>
      </c>
      <c r="U45" s="180">
        <f t="shared" si="10"/>
        <v>0</v>
      </c>
      <c r="V45" s="171" t="s">
        <v>2</v>
      </c>
      <c r="W45" s="186">
        <f t="shared" si="9"/>
        <v>3.5000000000000009</v>
      </c>
      <c r="X45" s="171"/>
      <c r="Y45" s="186" t="str">
        <f t="shared" si="11"/>
        <v>-</v>
      </c>
      <c r="Z45" s="171"/>
      <c r="AA45" s="171"/>
      <c r="AB45" s="171"/>
      <c r="AC45" s="171"/>
      <c r="AD45" s="171"/>
      <c r="AE45" s="171"/>
      <c r="AF45" s="171"/>
      <c r="AG45" s="171"/>
      <c r="AH45" s="171"/>
      <c r="AI45" s="171"/>
      <c r="AJ45" s="171"/>
      <c r="AK45" s="171"/>
      <c r="AL45" s="171"/>
      <c r="AM45" s="171"/>
      <c r="AN45" s="171"/>
      <c r="AO45" s="171"/>
    </row>
    <row r="46" spans="1:41" x14ac:dyDescent="0.4">
      <c r="A46" s="171"/>
      <c r="B46" s="178" t="s">
        <v>93</v>
      </c>
      <c r="C46" s="193" t="s">
        <v>89</v>
      </c>
      <c r="D46" s="178" t="s">
        <v>16</v>
      </c>
      <c r="E46" s="180" t="s">
        <v>45</v>
      </c>
      <c r="F46" s="178" t="s">
        <v>17</v>
      </c>
      <c r="G46" s="180" t="s">
        <v>45</v>
      </c>
      <c r="H46" s="181" t="s">
        <v>46</v>
      </c>
      <c r="I46" s="180" t="s">
        <v>45</v>
      </c>
      <c r="J46" s="182" t="s">
        <v>2</v>
      </c>
      <c r="K46" s="186">
        <f>K44+K45</f>
        <v>6</v>
      </c>
      <c r="L46" s="171"/>
      <c r="M46" s="184">
        <f>看多機!$J$11</f>
        <v>0.29166666666666669</v>
      </c>
      <c r="N46" s="170" t="s">
        <v>17</v>
      </c>
      <c r="O46" s="184">
        <f>看多機!$N$11</f>
        <v>0.83333333333333337</v>
      </c>
      <c r="P46" s="171"/>
      <c r="Q46" s="187" t="str">
        <f t="shared" si="7"/>
        <v/>
      </c>
      <c r="R46" s="170" t="s">
        <v>17</v>
      </c>
      <c r="S46" s="187">
        <f t="shared" si="8"/>
        <v>0.83333333333333337</v>
      </c>
      <c r="T46" s="185" t="s">
        <v>46</v>
      </c>
      <c r="U46" s="180" t="str">
        <f t="shared" si="10"/>
        <v>-</v>
      </c>
      <c r="V46" s="171" t="s">
        <v>2</v>
      </c>
      <c r="W46" s="186">
        <f>W44+W45</f>
        <v>6</v>
      </c>
      <c r="X46" s="171"/>
      <c r="Y46" s="186" t="str">
        <f t="shared" si="11"/>
        <v>-</v>
      </c>
      <c r="Z46" s="171"/>
      <c r="AA46" s="171"/>
      <c r="AB46" s="171"/>
      <c r="AC46" s="171"/>
      <c r="AD46" s="171"/>
      <c r="AE46" s="171"/>
      <c r="AF46" s="171"/>
      <c r="AG46" s="171"/>
      <c r="AH46" s="171"/>
      <c r="AI46" s="171"/>
      <c r="AJ46" s="171"/>
      <c r="AK46" s="171"/>
      <c r="AL46" s="171"/>
      <c r="AM46" s="171"/>
      <c r="AN46" s="171"/>
      <c r="AO46" s="171"/>
    </row>
    <row r="47" spans="1:41" x14ac:dyDescent="0.4">
      <c r="A47" s="171"/>
      <c r="B47" s="194" t="s">
        <v>202</v>
      </c>
      <c r="C47" s="179" t="s">
        <v>139</v>
      </c>
      <c r="D47" s="178" t="s">
        <v>16</v>
      </c>
      <c r="E47" s="180">
        <v>0.83333333333333337</v>
      </c>
      <c r="F47" s="178" t="s">
        <v>17</v>
      </c>
      <c r="G47" s="180">
        <v>0.29166666666666669</v>
      </c>
      <c r="H47" s="181" t="s">
        <v>46</v>
      </c>
      <c r="I47" s="180"/>
      <c r="J47" s="182" t="s">
        <v>2</v>
      </c>
      <c r="K47" s="186">
        <f t="shared" ref="K47" si="12">IF(OR(E47="",G47=""),"",(G47+IF(E47&gt;G47,1,0)-E47-I47)*24)</f>
        <v>11</v>
      </c>
      <c r="L47" s="171"/>
      <c r="M47" s="184">
        <f>看多機!$J$11</f>
        <v>0.29166666666666669</v>
      </c>
      <c r="N47" s="170" t="s">
        <v>17</v>
      </c>
      <c r="O47" s="184">
        <f>看多機!$N$11</f>
        <v>0.83333333333333337</v>
      </c>
      <c r="P47" s="171"/>
      <c r="Q47" s="187" t="str">
        <f t="shared" si="7"/>
        <v/>
      </c>
      <c r="R47" s="170" t="s">
        <v>17</v>
      </c>
      <c r="S47" s="187">
        <f t="shared" si="8"/>
        <v>0.83333333333333337</v>
      </c>
      <c r="T47" s="185" t="s">
        <v>46</v>
      </c>
      <c r="U47" s="180">
        <f t="shared" si="10"/>
        <v>0</v>
      </c>
      <c r="V47" s="171" t="s">
        <v>2</v>
      </c>
      <c r="W47" s="186" t="str">
        <f t="shared" ref="W47" si="13">IF(Q47="","",IF((S47+IF(Q47&gt;S47,1,0)-Q47-U47)*24=0,"",(S47+IF(Q47&gt;S47,1,0)-Q47-U47)*24))</f>
        <v/>
      </c>
      <c r="X47" s="171"/>
      <c r="Y47" s="186">
        <f t="shared" si="11"/>
        <v>11</v>
      </c>
      <c r="Z47" s="171"/>
      <c r="AA47" s="171"/>
      <c r="AB47" s="171"/>
      <c r="AC47" s="171"/>
      <c r="AD47" s="171"/>
      <c r="AE47" s="171"/>
      <c r="AF47" s="171"/>
      <c r="AG47" s="171"/>
      <c r="AH47" s="171"/>
      <c r="AI47" s="171"/>
      <c r="AJ47" s="171"/>
      <c r="AK47" s="171"/>
      <c r="AL47" s="171"/>
      <c r="AM47" s="171"/>
      <c r="AN47" s="171"/>
      <c r="AO47" s="171"/>
    </row>
    <row r="48" spans="1:41" x14ac:dyDescent="0.4">
      <c r="A48" s="171"/>
      <c r="B48" s="170"/>
      <c r="C48" s="170"/>
      <c r="D48" s="170"/>
      <c r="E48" s="171"/>
      <c r="F48" s="171"/>
      <c r="G48" s="171"/>
      <c r="H48" s="171"/>
      <c r="I48" s="170"/>
      <c r="J48" s="171"/>
      <c r="K48" s="171"/>
      <c r="L48" s="171"/>
      <c r="M48" s="171"/>
      <c r="N48" s="171"/>
      <c r="O48" s="171"/>
      <c r="P48" s="171"/>
      <c r="Q48" s="171"/>
      <c r="R48" s="171"/>
      <c r="S48" s="171"/>
      <c r="T48" s="171"/>
      <c r="U48" s="171"/>
      <c r="V48" s="171"/>
      <c r="W48" s="171"/>
      <c r="X48" s="171"/>
      <c r="Y48" s="171"/>
      <c r="Z48" s="171"/>
      <c r="AA48" s="171"/>
      <c r="AB48" s="171"/>
      <c r="AC48" s="171"/>
      <c r="AD48" s="171"/>
      <c r="AE48" s="171"/>
      <c r="AF48" s="171"/>
      <c r="AG48" s="171"/>
      <c r="AH48" s="171"/>
      <c r="AI48" s="171"/>
      <c r="AJ48" s="171"/>
      <c r="AK48" s="171"/>
      <c r="AL48" s="171"/>
      <c r="AM48" s="171"/>
      <c r="AN48" s="171"/>
      <c r="AO48" s="171"/>
    </row>
    <row r="49" spans="1:41" x14ac:dyDescent="0.4">
      <c r="A49" s="171"/>
      <c r="B49" s="170"/>
      <c r="C49" s="170"/>
      <c r="D49" s="170"/>
      <c r="E49" s="171"/>
      <c r="F49" s="171"/>
      <c r="G49" s="171"/>
      <c r="H49" s="171"/>
      <c r="I49" s="170"/>
      <c r="J49" s="171"/>
      <c r="K49" s="171"/>
      <c r="L49" s="171"/>
      <c r="M49" s="171"/>
      <c r="N49" s="171"/>
      <c r="O49" s="171"/>
      <c r="P49" s="171"/>
      <c r="Q49" s="171"/>
      <c r="R49" s="171"/>
      <c r="S49" s="171"/>
      <c r="T49" s="171"/>
      <c r="U49" s="171"/>
      <c r="V49" s="171"/>
      <c r="W49" s="171"/>
      <c r="X49" s="171"/>
      <c r="Y49" s="171"/>
      <c r="Z49" s="171"/>
      <c r="AA49" s="171"/>
      <c r="AB49" s="171"/>
      <c r="AC49" s="171"/>
      <c r="AD49" s="171"/>
      <c r="AE49" s="171"/>
      <c r="AF49" s="171"/>
      <c r="AG49" s="171"/>
      <c r="AH49" s="171"/>
      <c r="AI49" s="171"/>
      <c r="AJ49" s="171"/>
      <c r="AK49" s="171"/>
      <c r="AL49" s="171"/>
      <c r="AM49" s="171"/>
      <c r="AN49" s="171"/>
      <c r="AO49" s="171"/>
    </row>
    <row r="50" spans="1:41" x14ac:dyDescent="0.4">
      <c r="A50" s="171"/>
      <c r="B50" s="170"/>
      <c r="C50" s="170"/>
      <c r="D50" s="170"/>
      <c r="E50" s="171"/>
      <c r="F50" s="171"/>
      <c r="G50" s="171"/>
      <c r="H50" s="171"/>
      <c r="I50" s="170"/>
      <c r="J50" s="171"/>
      <c r="K50" s="171"/>
      <c r="L50" s="171"/>
      <c r="M50" s="171"/>
      <c r="N50" s="171"/>
      <c r="O50" s="171"/>
      <c r="P50" s="171"/>
      <c r="Q50" s="171"/>
      <c r="R50" s="171"/>
      <c r="S50" s="171"/>
      <c r="T50" s="171"/>
      <c r="U50" s="171"/>
      <c r="V50" s="171"/>
      <c r="W50" s="171"/>
      <c r="X50" s="171"/>
      <c r="Y50" s="171"/>
      <c r="Z50" s="171"/>
      <c r="AA50" s="171"/>
      <c r="AB50" s="171"/>
      <c r="AC50" s="171"/>
      <c r="AD50" s="171"/>
      <c r="AE50" s="171"/>
      <c r="AF50" s="171"/>
      <c r="AG50" s="171"/>
      <c r="AH50" s="171"/>
      <c r="AI50" s="171"/>
      <c r="AJ50" s="171"/>
      <c r="AK50" s="171"/>
      <c r="AL50" s="171"/>
      <c r="AM50" s="171"/>
      <c r="AN50" s="171"/>
      <c r="AO50" s="171"/>
    </row>
    <row r="51" spans="1:41" x14ac:dyDescent="0.4">
      <c r="A51" s="171"/>
      <c r="B51" s="170"/>
      <c r="C51" s="170"/>
      <c r="D51" s="170"/>
      <c r="E51" s="171"/>
      <c r="F51" s="171"/>
      <c r="G51" s="171"/>
      <c r="H51" s="171"/>
      <c r="I51" s="170"/>
      <c r="J51" s="171"/>
      <c r="K51" s="171"/>
      <c r="L51" s="171"/>
      <c r="M51" s="171"/>
      <c r="N51" s="171"/>
      <c r="O51" s="171"/>
      <c r="P51" s="171"/>
      <c r="Q51" s="171"/>
      <c r="R51" s="171"/>
      <c r="S51" s="171"/>
      <c r="T51" s="171"/>
      <c r="U51" s="171"/>
      <c r="V51" s="171"/>
      <c r="W51" s="171"/>
      <c r="X51" s="171"/>
      <c r="Y51" s="171"/>
      <c r="Z51" s="171"/>
      <c r="AA51" s="171"/>
      <c r="AB51" s="171"/>
      <c r="AC51" s="171"/>
      <c r="AD51" s="171"/>
      <c r="AE51" s="171"/>
      <c r="AF51" s="171"/>
      <c r="AG51" s="171"/>
      <c r="AH51" s="171"/>
      <c r="AI51" s="171"/>
      <c r="AJ51" s="171"/>
      <c r="AK51" s="171"/>
      <c r="AL51" s="171"/>
      <c r="AM51" s="171"/>
      <c r="AN51" s="171"/>
      <c r="AO51" s="171"/>
    </row>
    <row r="52" spans="1:41" x14ac:dyDescent="0.4">
      <c r="A52" s="171"/>
      <c r="B52" s="170"/>
      <c r="C52" s="170"/>
      <c r="D52" s="170"/>
      <c r="E52" s="171"/>
      <c r="F52" s="171"/>
      <c r="G52" s="171"/>
      <c r="H52" s="171"/>
      <c r="I52" s="170"/>
      <c r="J52" s="171"/>
      <c r="K52" s="171"/>
      <c r="L52" s="171"/>
      <c r="M52" s="171"/>
      <c r="N52" s="171"/>
      <c r="O52" s="171"/>
      <c r="P52" s="171"/>
      <c r="Q52" s="171"/>
      <c r="R52" s="171"/>
      <c r="S52" s="171"/>
      <c r="T52" s="171"/>
      <c r="U52" s="171"/>
      <c r="V52" s="171"/>
      <c r="W52" s="171"/>
      <c r="X52" s="171"/>
      <c r="Y52" s="171"/>
      <c r="Z52" s="171"/>
      <c r="AA52" s="171"/>
      <c r="AB52" s="171"/>
      <c r="AC52" s="171"/>
      <c r="AD52" s="171"/>
      <c r="AE52" s="171"/>
      <c r="AF52" s="171"/>
      <c r="AG52" s="171"/>
      <c r="AH52" s="171"/>
      <c r="AI52" s="171"/>
      <c r="AJ52" s="171"/>
      <c r="AK52" s="171"/>
      <c r="AL52" s="171"/>
      <c r="AM52" s="171"/>
      <c r="AN52" s="171"/>
      <c r="AO52" s="171"/>
    </row>
    <row r="53" spans="1:41" x14ac:dyDescent="0.4">
      <c r="A53" s="171"/>
      <c r="B53" s="170"/>
      <c r="C53" s="170"/>
      <c r="D53" s="170"/>
      <c r="E53" s="171"/>
      <c r="F53" s="171"/>
      <c r="G53" s="171"/>
      <c r="H53" s="171"/>
      <c r="I53" s="170"/>
      <c r="J53" s="171"/>
      <c r="K53" s="171"/>
      <c r="L53" s="171"/>
      <c r="M53" s="171"/>
      <c r="N53" s="171"/>
      <c r="O53" s="171"/>
      <c r="P53" s="171"/>
      <c r="Q53" s="171"/>
      <c r="R53" s="171"/>
      <c r="S53" s="171"/>
      <c r="T53" s="171"/>
      <c r="U53" s="171"/>
      <c r="V53" s="171"/>
      <c r="W53" s="171"/>
      <c r="X53" s="171"/>
      <c r="Y53" s="171"/>
      <c r="Z53" s="171"/>
      <c r="AA53" s="171"/>
      <c r="AB53" s="171"/>
      <c r="AC53" s="171"/>
      <c r="AD53" s="171"/>
      <c r="AE53" s="171"/>
      <c r="AF53" s="171"/>
      <c r="AG53" s="171"/>
      <c r="AH53" s="171"/>
      <c r="AI53" s="171"/>
      <c r="AJ53" s="171"/>
      <c r="AK53" s="171"/>
      <c r="AL53" s="171"/>
      <c r="AM53" s="171"/>
      <c r="AN53" s="171"/>
      <c r="AO53" s="171"/>
    </row>
    <row r="54" spans="1:41" x14ac:dyDescent="0.4">
      <c r="A54" s="171"/>
      <c r="B54" s="170"/>
      <c r="C54" s="170"/>
      <c r="D54" s="170"/>
      <c r="E54" s="171"/>
      <c r="F54" s="171"/>
      <c r="G54" s="171"/>
      <c r="H54" s="171"/>
      <c r="I54" s="170"/>
      <c r="J54" s="171"/>
      <c r="K54" s="171"/>
      <c r="L54" s="171"/>
      <c r="M54" s="171"/>
      <c r="N54" s="171"/>
      <c r="O54" s="171"/>
      <c r="P54" s="171"/>
      <c r="Q54" s="171"/>
      <c r="R54" s="171"/>
      <c r="S54" s="171"/>
      <c r="T54" s="171"/>
      <c r="U54" s="171"/>
      <c r="V54" s="171"/>
      <c r="W54" s="171"/>
      <c r="X54" s="171"/>
      <c r="Y54" s="171"/>
      <c r="Z54" s="171"/>
      <c r="AA54" s="171"/>
      <c r="AB54" s="171"/>
      <c r="AC54" s="171"/>
      <c r="AD54" s="171"/>
      <c r="AE54" s="171"/>
      <c r="AF54" s="171"/>
      <c r="AG54" s="171"/>
      <c r="AH54" s="171"/>
      <c r="AI54" s="171"/>
      <c r="AJ54" s="171"/>
      <c r="AK54" s="171"/>
      <c r="AL54" s="171"/>
      <c r="AM54" s="171"/>
      <c r="AN54" s="171"/>
      <c r="AO54" s="171"/>
    </row>
    <row r="55" spans="1:41" x14ac:dyDescent="0.4">
      <c r="A55" s="171"/>
      <c r="B55" s="170"/>
      <c r="C55" s="170"/>
      <c r="D55" s="170"/>
      <c r="E55" s="171"/>
      <c r="F55" s="171"/>
      <c r="G55" s="171"/>
      <c r="H55" s="171"/>
      <c r="I55" s="170"/>
      <c r="J55" s="171"/>
      <c r="K55" s="171"/>
      <c r="L55" s="171"/>
      <c r="M55" s="171"/>
      <c r="N55" s="171"/>
      <c r="O55" s="171"/>
      <c r="P55" s="171"/>
      <c r="Q55" s="171"/>
      <c r="R55" s="171"/>
      <c r="S55" s="171"/>
      <c r="T55" s="171"/>
      <c r="U55" s="171"/>
      <c r="V55" s="171"/>
      <c r="W55" s="171"/>
      <c r="X55" s="171"/>
      <c r="Y55" s="171"/>
      <c r="Z55" s="171"/>
      <c r="AA55" s="171"/>
      <c r="AB55" s="171"/>
      <c r="AC55" s="171"/>
      <c r="AD55" s="171"/>
      <c r="AE55" s="171"/>
      <c r="AF55" s="171"/>
      <c r="AG55" s="171"/>
      <c r="AH55" s="171"/>
      <c r="AI55" s="171"/>
      <c r="AJ55" s="171"/>
      <c r="AK55" s="171"/>
      <c r="AL55" s="171"/>
      <c r="AM55" s="171"/>
      <c r="AN55" s="171"/>
      <c r="AO55" s="171"/>
    </row>
    <row r="56" spans="1:41" x14ac:dyDescent="0.4">
      <c r="A56" s="171"/>
      <c r="B56" s="170"/>
      <c r="C56" s="170"/>
      <c r="D56" s="170"/>
      <c r="E56" s="171"/>
      <c r="F56" s="171"/>
      <c r="G56" s="171"/>
      <c r="H56" s="171"/>
      <c r="I56" s="170"/>
      <c r="J56" s="171"/>
      <c r="K56" s="171"/>
      <c r="L56" s="171"/>
      <c r="M56" s="171"/>
      <c r="N56" s="171"/>
      <c r="O56" s="171"/>
      <c r="P56" s="171"/>
      <c r="Q56" s="171"/>
      <c r="R56" s="171"/>
      <c r="S56" s="171"/>
      <c r="T56" s="171"/>
      <c r="U56" s="171"/>
      <c r="V56" s="171"/>
      <c r="W56" s="171"/>
      <c r="X56" s="171"/>
      <c r="Y56" s="171"/>
      <c r="Z56" s="171"/>
      <c r="AA56" s="171"/>
      <c r="AB56" s="171"/>
      <c r="AC56" s="171"/>
      <c r="AD56" s="171"/>
      <c r="AE56" s="171"/>
      <c r="AF56" s="171"/>
      <c r="AG56" s="171"/>
      <c r="AH56" s="171"/>
      <c r="AI56" s="171"/>
      <c r="AJ56" s="171"/>
      <c r="AK56" s="171"/>
      <c r="AL56" s="171"/>
      <c r="AM56" s="171"/>
      <c r="AN56" s="171"/>
      <c r="AO56" s="171"/>
    </row>
    <row r="57" spans="1:41" x14ac:dyDescent="0.4">
      <c r="A57" s="171"/>
      <c r="B57" s="170"/>
      <c r="C57" s="170"/>
      <c r="D57" s="170"/>
      <c r="E57" s="171"/>
      <c r="F57" s="171"/>
      <c r="G57" s="171"/>
      <c r="H57" s="171"/>
      <c r="I57" s="170"/>
      <c r="J57" s="171"/>
      <c r="K57" s="171"/>
      <c r="L57" s="171"/>
      <c r="M57" s="171"/>
      <c r="N57" s="171"/>
      <c r="O57" s="171"/>
      <c r="P57" s="171"/>
      <c r="Q57" s="171"/>
      <c r="R57" s="171"/>
      <c r="S57" s="171"/>
      <c r="T57" s="171"/>
      <c r="U57" s="171"/>
      <c r="V57" s="171"/>
      <c r="W57" s="171"/>
      <c r="X57" s="171"/>
      <c r="Y57" s="171"/>
      <c r="Z57" s="171"/>
      <c r="AA57" s="171"/>
      <c r="AB57" s="171"/>
      <c r="AC57" s="171"/>
      <c r="AD57" s="171"/>
      <c r="AE57" s="171"/>
      <c r="AF57" s="171"/>
      <c r="AG57" s="171"/>
      <c r="AH57" s="171"/>
      <c r="AI57" s="171"/>
      <c r="AJ57" s="171"/>
      <c r="AK57" s="171"/>
      <c r="AL57" s="171"/>
      <c r="AM57" s="171"/>
      <c r="AN57" s="171"/>
      <c r="AO57" s="171"/>
    </row>
    <row r="58" spans="1:41" x14ac:dyDescent="0.4">
      <c r="A58" s="171"/>
      <c r="B58" s="170"/>
      <c r="C58" s="170"/>
      <c r="D58" s="170"/>
      <c r="E58" s="171"/>
      <c r="F58" s="171"/>
      <c r="G58" s="171"/>
      <c r="H58" s="171"/>
      <c r="I58" s="170"/>
      <c r="J58" s="171"/>
      <c r="K58" s="171"/>
      <c r="L58" s="171"/>
      <c r="M58" s="171"/>
      <c r="N58" s="171"/>
      <c r="O58" s="171"/>
      <c r="P58" s="171"/>
      <c r="Q58" s="171"/>
      <c r="R58" s="171"/>
      <c r="S58" s="171"/>
      <c r="T58" s="171"/>
      <c r="U58" s="171"/>
      <c r="V58" s="171"/>
      <c r="W58" s="171"/>
      <c r="X58" s="171"/>
      <c r="Y58" s="171"/>
      <c r="Z58" s="171"/>
      <c r="AA58" s="171"/>
      <c r="AB58" s="171"/>
      <c r="AC58" s="171"/>
      <c r="AD58" s="171"/>
      <c r="AE58" s="171"/>
      <c r="AF58" s="171"/>
      <c r="AG58" s="171"/>
      <c r="AH58" s="171"/>
      <c r="AI58" s="171"/>
      <c r="AJ58" s="171"/>
      <c r="AK58" s="171"/>
      <c r="AL58" s="171"/>
      <c r="AM58" s="171"/>
      <c r="AN58" s="171"/>
      <c r="AO58" s="171"/>
    </row>
    <row r="59" spans="1:41" x14ac:dyDescent="0.4">
      <c r="A59" s="171"/>
      <c r="B59" s="170"/>
      <c r="C59" s="170"/>
      <c r="D59" s="170"/>
      <c r="E59" s="171"/>
      <c r="F59" s="171"/>
      <c r="G59" s="171"/>
      <c r="H59" s="171"/>
      <c r="I59" s="170"/>
      <c r="J59" s="171"/>
      <c r="K59" s="171"/>
      <c r="L59" s="171"/>
      <c r="M59" s="171"/>
      <c r="N59" s="171"/>
      <c r="O59" s="171"/>
      <c r="P59" s="171"/>
      <c r="Q59" s="171"/>
      <c r="R59" s="171"/>
      <c r="S59" s="171"/>
      <c r="T59" s="171"/>
      <c r="U59" s="171"/>
      <c r="V59" s="171"/>
      <c r="W59" s="171"/>
      <c r="X59" s="171"/>
      <c r="Y59" s="171"/>
      <c r="Z59" s="171"/>
      <c r="AA59" s="171"/>
      <c r="AB59" s="171"/>
      <c r="AC59" s="171"/>
      <c r="AD59" s="171"/>
      <c r="AE59" s="171"/>
      <c r="AF59" s="171"/>
      <c r="AG59" s="171"/>
      <c r="AH59" s="171"/>
      <c r="AI59" s="171"/>
      <c r="AJ59" s="171"/>
      <c r="AK59" s="171"/>
      <c r="AL59" s="171"/>
      <c r="AM59" s="171"/>
      <c r="AN59" s="171"/>
      <c r="AO59" s="171"/>
    </row>
    <row r="60" spans="1:41" x14ac:dyDescent="0.4">
      <c r="A60" s="171"/>
      <c r="B60" s="170"/>
      <c r="C60" s="170"/>
      <c r="D60" s="170"/>
      <c r="E60" s="171"/>
      <c r="F60" s="171"/>
      <c r="G60" s="171"/>
      <c r="H60" s="171"/>
      <c r="I60" s="170"/>
      <c r="J60" s="171"/>
      <c r="K60" s="171"/>
      <c r="L60" s="171"/>
      <c r="M60" s="171"/>
      <c r="N60" s="171"/>
      <c r="O60" s="171"/>
      <c r="P60" s="171"/>
      <c r="Q60" s="171"/>
      <c r="R60" s="171"/>
      <c r="S60" s="171"/>
      <c r="T60" s="171"/>
      <c r="U60" s="171"/>
      <c r="V60" s="171"/>
      <c r="W60" s="171"/>
      <c r="X60" s="171"/>
      <c r="Y60" s="171"/>
      <c r="Z60" s="171"/>
      <c r="AA60" s="171"/>
      <c r="AB60" s="171"/>
      <c r="AC60" s="171"/>
      <c r="AD60" s="171"/>
      <c r="AE60" s="171"/>
      <c r="AF60" s="171"/>
      <c r="AG60" s="171"/>
      <c r="AH60" s="171"/>
      <c r="AI60" s="171"/>
      <c r="AJ60" s="171"/>
      <c r="AK60" s="171"/>
      <c r="AL60" s="171"/>
      <c r="AM60" s="171"/>
      <c r="AN60" s="171"/>
      <c r="AO60" s="171"/>
    </row>
    <row r="61" spans="1:41" x14ac:dyDescent="0.4">
      <c r="A61" s="171"/>
      <c r="B61" s="170"/>
      <c r="C61" s="170"/>
      <c r="D61" s="170"/>
      <c r="E61" s="171"/>
      <c r="F61" s="171"/>
      <c r="G61" s="171"/>
      <c r="H61" s="171"/>
      <c r="I61" s="170"/>
      <c r="J61" s="171"/>
      <c r="K61" s="171"/>
      <c r="L61" s="171"/>
      <c r="M61" s="171"/>
      <c r="N61" s="171"/>
      <c r="O61" s="171"/>
      <c r="P61" s="171"/>
      <c r="Q61" s="171"/>
      <c r="R61" s="171"/>
      <c r="S61" s="171"/>
      <c r="T61" s="171"/>
      <c r="U61" s="171"/>
      <c r="V61" s="171"/>
      <c r="W61" s="171"/>
      <c r="X61" s="171"/>
      <c r="Y61" s="171"/>
      <c r="Z61" s="171"/>
      <c r="AA61" s="171"/>
      <c r="AB61" s="171"/>
      <c r="AC61" s="171"/>
      <c r="AD61" s="171"/>
      <c r="AE61" s="171"/>
      <c r="AF61" s="171"/>
      <c r="AG61" s="171"/>
      <c r="AH61" s="171"/>
      <c r="AI61" s="171"/>
      <c r="AJ61" s="171"/>
      <c r="AK61" s="171"/>
      <c r="AL61" s="171"/>
      <c r="AM61" s="171"/>
      <c r="AN61" s="171"/>
      <c r="AO61" s="171"/>
    </row>
    <row r="62" spans="1:41" x14ac:dyDescent="0.4">
      <c r="A62" s="171"/>
      <c r="B62" s="170"/>
      <c r="C62" s="170"/>
      <c r="D62" s="170"/>
      <c r="E62" s="171"/>
      <c r="F62" s="171"/>
      <c r="G62" s="171"/>
      <c r="H62" s="171"/>
      <c r="I62" s="170"/>
      <c r="J62" s="171"/>
      <c r="K62" s="171"/>
      <c r="L62" s="171"/>
      <c r="M62" s="171"/>
      <c r="N62" s="171"/>
      <c r="O62" s="171"/>
      <c r="P62" s="171"/>
      <c r="Q62" s="171"/>
      <c r="R62" s="171"/>
      <c r="S62" s="171"/>
      <c r="T62" s="171"/>
      <c r="U62" s="171"/>
      <c r="V62" s="171"/>
      <c r="W62" s="171"/>
      <c r="X62" s="171"/>
      <c r="Y62" s="171"/>
      <c r="Z62" s="171"/>
      <c r="AA62" s="171"/>
      <c r="AB62" s="171"/>
      <c r="AC62" s="171"/>
      <c r="AD62" s="171"/>
      <c r="AE62" s="171"/>
      <c r="AF62" s="171"/>
      <c r="AG62" s="171"/>
      <c r="AH62" s="171"/>
      <c r="AI62" s="171"/>
      <c r="AJ62" s="171"/>
      <c r="AK62" s="171"/>
      <c r="AL62" s="171"/>
      <c r="AM62" s="171"/>
      <c r="AN62" s="171"/>
      <c r="AO62" s="171"/>
    </row>
    <row r="63" spans="1:41" x14ac:dyDescent="0.4">
      <c r="A63" s="171"/>
      <c r="B63" s="170"/>
      <c r="C63" s="170"/>
      <c r="D63" s="170"/>
      <c r="E63" s="171"/>
      <c r="F63" s="171"/>
      <c r="G63" s="171"/>
      <c r="H63" s="171"/>
      <c r="I63" s="170"/>
      <c r="J63" s="171"/>
      <c r="K63" s="171"/>
      <c r="L63" s="171"/>
      <c r="M63" s="171"/>
      <c r="N63" s="171"/>
      <c r="O63" s="171"/>
      <c r="P63" s="171"/>
      <c r="Q63" s="171"/>
      <c r="R63" s="171"/>
      <c r="S63" s="171"/>
      <c r="T63" s="171"/>
      <c r="U63" s="171"/>
      <c r="V63" s="171"/>
      <c r="W63" s="171"/>
      <c r="X63" s="171"/>
      <c r="Y63" s="171"/>
      <c r="Z63" s="171"/>
      <c r="AA63" s="171"/>
      <c r="AB63" s="171"/>
      <c r="AC63" s="171"/>
      <c r="AD63" s="171"/>
      <c r="AE63" s="171"/>
      <c r="AF63" s="171"/>
      <c r="AG63" s="171"/>
      <c r="AH63" s="171"/>
      <c r="AI63" s="171"/>
      <c r="AJ63" s="171"/>
      <c r="AK63" s="171"/>
      <c r="AL63" s="171"/>
      <c r="AM63" s="171"/>
      <c r="AN63" s="171"/>
      <c r="AO63" s="171"/>
    </row>
    <row r="64" spans="1:41" x14ac:dyDescent="0.4">
      <c r="A64" s="171"/>
      <c r="B64" s="170"/>
      <c r="C64" s="170"/>
      <c r="D64" s="170"/>
      <c r="E64" s="171"/>
      <c r="F64" s="171"/>
      <c r="G64" s="171"/>
      <c r="H64" s="171"/>
      <c r="I64" s="170"/>
      <c r="J64" s="171"/>
      <c r="K64" s="171"/>
      <c r="L64" s="171"/>
      <c r="M64" s="171"/>
      <c r="N64" s="171"/>
      <c r="O64" s="171"/>
      <c r="P64" s="171"/>
      <c r="Q64" s="171"/>
      <c r="R64" s="171"/>
      <c r="S64" s="171"/>
      <c r="T64" s="171"/>
      <c r="U64" s="171"/>
      <c r="V64" s="171"/>
      <c r="W64" s="171"/>
      <c r="X64" s="171"/>
      <c r="Y64" s="171"/>
      <c r="Z64" s="171"/>
      <c r="AA64" s="171"/>
      <c r="AB64" s="171"/>
      <c r="AC64" s="171"/>
      <c r="AD64" s="171"/>
      <c r="AE64" s="171"/>
      <c r="AF64" s="171"/>
      <c r="AG64" s="171"/>
      <c r="AH64" s="171"/>
      <c r="AI64" s="171"/>
      <c r="AJ64" s="171"/>
      <c r="AK64" s="171"/>
      <c r="AL64" s="171"/>
      <c r="AM64" s="171"/>
      <c r="AN64" s="171"/>
      <c r="AO64" s="171"/>
    </row>
    <row r="65" spans="1:41" x14ac:dyDescent="0.4">
      <c r="A65" s="171"/>
      <c r="B65" s="170"/>
      <c r="C65" s="170"/>
      <c r="D65" s="170"/>
      <c r="E65" s="171"/>
      <c r="F65" s="171"/>
      <c r="G65" s="171"/>
      <c r="H65" s="171"/>
      <c r="I65" s="170"/>
      <c r="J65" s="171"/>
      <c r="K65" s="171"/>
      <c r="L65" s="171"/>
      <c r="M65" s="171"/>
      <c r="N65" s="171"/>
      <c r="O65" s="171"/>
      <c r="P65" s="171"/>
      <c r="Q65" s="171"/>
      <c r="R65" s="171"/>
      <c r="S65" s="171"/>
      <c r="T65" s="171"/>
      <c r="U65" s="171"/>
      <c r="V65" s="171"/>
      <c r="W65" s="171"/>
      <c r="X65" s="171"/>
      <c r="Y65" s="171"/>
      <c r="Z65" s="171"/>
      <c r="AA65" s="171"/>
      <c r="AB65" s="171"/>
      <c r="AC65" s="171"/>
      <c r="AD65" s="171"/>
      <c r="AE65" s="171"/>
      <c r="AF65" s="171"/>
      <c r="AG65" s="171"/>
      <c r="AH65" s="171"/>
      <c r="AI65" s="171"/>
      <c r="AJ65" s="171"/>
      <c r="AK65" s="171"/>
      <c r="AL65" s="171"/>
      <c r="AM65" s="171"/>
      <c r="AN65" s="171"/>
      <c r="AO65" s="171"/>
    </row>
    <row r="66" spans="1:41" x14ac:dyDescent="0.4">
      <c r="A66" s="171"/>
      <c r="B66" s="170"/>
      <c r="C66" s="170"/>
      <c r="D66" s="170"/>
      <c r="E66" s="171"/>
      <c r="F66" s="171"/>
      <c r="G66" s="171"/>
      <c r="H66" s="171"/>
      <c r="I66" s="170"/>
      <c r="J66" s="171"/>
      <c r="K66" s="171"/>
      <c r="L66" s="171"/>
      <c r="M66" s="171"/>
      <c r="N66" s="171"/>
      <c r="O66" s="171"/>
      <c r="P66" s="171"/>
      <c r="Q66" s="171"/>
      <c r="R66" s="171"/>
      <c r="S66" s="171"/>
      <c r="T66" s="171"/>
      <c r="U66" s="171"/>
      <c r="V66" s="171"/>
      <c r="W66" s="171"/>
      <c r="X66" s="171"/>
      <c r="Y66" s="171"/>
      <c r="Z66" s="171"/>
      <c r="AA66" s="171"/>
      <c r="AB66" s="171"/>
      <c r="AC66" s="171"/>
      <c r="AD66" s="171"/>
      <c r="AE66" s="171"/>
      <c r="AF66" s="171"/>
      <c r="AG66" s="171"/>
      <c r="AH66" s="171"/>
      <c r="AI66" s="171"/>
      <c r="AJ66" s="171"/>
      <c r="AK66" s="171"/>
      <c r="AL66" s="171"/>
      <c r="AM66" s="171"/>
      <c r="AN66" s="171"/>
      <c r="AO66" s="171"/>
    </row>
    <row r="67" spans="1:41" x14ac:dyDescent="0.4">
      <c r="A67" s="171"/>
      <c r="B67" s="170"/>
      <c r="C67" s="170"/>
      <c r="D67" s="170"/>
      <c r="E67" s="171"/>
      <c r="F67" s="171"/>
      <c r="G67" s="171"/>
      <c r="H67" s="171"/>
      <c r="I67" s="170"/>
      <c r="J67" s="171"/>
      <c r="K67" s="171"/>
      <c r="L67" s="171"/>
      <c r="M67" s="171"/>
      <c r="N67" s="171"/>
      <c r="O67" s="171"/>
      <c r="P67" s="171"/>
      <c r="Q67" s="171"/>
      <c r="R67" s="171"/>
      <c r="S67" s="171"/>
      <c r="T67" s="171"/>
      <c r="U67" s="171"/>
      <c r="V67" s="171"/>
      <c r="W67" s="171"/>
      <c r="X67" s="171"/>
      <c r="Y67" s="171"/>
      <c r="Z67" s="171"/>
      <c r="AA67" s="171"/>
      <c r="AB67" s="171"/>
      <c r="AC67" s="171"/>
      <c r="AD67" s="171"/>
      <c r="AE67" s="171"/>
      <c r="AF67" s="171"/>
      <c r="AG67" s="171"/>
      <c r="AH67" s="171"/>
      <c r="AI67" s="171"/>
      <c r="AJ67" s="171"/>
      <c r="AK67" s="171"/>
      <c r="AL67" s="171"/>
      <c r="AM67" s="171"/>
      <c r="AN67" s="171"/>
      <c r="AO67" s="171"/>
    </row>
    <row r="68" spans="1:41" x14ac:dyDescent="0.4">
      <c r="A68" s="171"/>
      <c r="B68" s="170"/>
      <c r="C68" s="170"/>
      <c r="D68" s="170"/>
      <c r="E68" s="171"/>
      <c r="F68" s="171"/>
      <c r="G68" s="171"/>
      <c r="H68" s="171"/>
      <c r="I68" s="170"/>
      <c r="J68" s="171"/>
      <c r="K68" s="171"/>
      <c r="L68" s="171"/>
      <c r="M68" s="171"/>
      <c r="N68" s="171"/>
      <c r="O68" s="171"/>
      <c r="P68" s="171"/>
      <c r="Q68" s="171"/>
      <c r="R68" s="171"/>
      <c r="S68" s="171"/>
      <c r="T68" s="171"/>
      <c r="U68" s="171"/>
      <c r="V68" s="171"/>
      <c r="W68" s="171"/>
      <c r="X68" s="171"/>
      <c r="Y68" s="171"/>
      <c r="Z68" s="171"/>
      <c r="AA68" s="171"/>
      <c r="AB68" s="171"/>
      <c r="AC68" s="171"/>
      <c r="AD68" s="171"/>
      <c r="AE68" s="171"/>
      <c r="AF68" s="171"/>
      <c r="AG68" s="171"/>
      <c r="AH68" s="171"/>
      <c r="AI68" s="171"/>
      <c r="AJ68" s="171"/>
      <c r="AK68" s="171"/>
      <c r="AL68" s="171"/>
      <c r="AM68" s="171"/>
      <c r="AN68" s="171"/>
      <c r="AO68" s="171"/>
    </row>
    <row r="69" spans="1:41" x14ac:dyDescent="0.4">
      <c r="A69" s="171"/>
      <c r="B69" s="170"/>
      <c r="C69" s="170"/>
      <c r="D69" s="170"/>
      <c r="E69" s="171"/>
      <c r="F69" s="171"/>
      <c r="G69" s="171"/>
      <c r="H69" s="171"/>
      <c r="I69" s="170"/>
      <c r="J69" s="171"/>
      <c r="K69" s="171"/>
      <c r="L69" s="171"/>
      <c r="M69" s="171"/>
      <c r="N69" s="171"/>
      <c r="O69" s="171"/>
      <c r="P69" s="171"/>
      <c r="Q69" s="171"/>
      <c r="R69" s="171"/>
      <c r="S69" s="171"/>
      <c r="T69" s="171"/>
      <c r="U69" s="171"/>
      <c r="V69" s="171"/>
      <c r="W69" s="171"/>
      <c r="X69" s="171"/>
      <c r="Y69" s="171"/>
      <c r="Z69" s="171"/>
      <c r="AA69" s="171"/>
      <c r="AB69" s="171"/>
      <c r="AC69" s="171"/>
      <c r="AD69" s="171"/>
      <c r="AE69" s="171"/>
      <c r="AF69" s="171"/>
      <c r="AG69" s="171"/>
      <c r="AH69" s="171"/>
      <c r="AI69" s="171"/>
      <c r="AJ69" s="171"/>
      <c r="AK69" s="171"/>
      <c r="AL69" s="171"/>
      <c r="AM69" s="171"/>
      <c r="AN69" s="171"/>
      <c r="AO69" s="171"/>
    </row>
    <row r="70" spans="1:41" x14ac:dyDescent="0.4">
      <c r="A70" s="171"/>
      <c r="B70" s="170"/>
      <c r="C70" s="170"/>
      <c r="D70" s="170"/>
      <c r="E70" s="171"/>
      <c r="F70" s="171"/>
      <c r="G70" s="171"/>
      <c r="H70" s="171"/>
      <c r="I70" s="170"/>
      <c r="J70" s="171"/>
      <c r="K70" s="171"/>
      <c r="L70" s="171"/>
      <c r="M70" s="171"/>
      <c r="N70" s="171"/>
      <c r="O70" s="171"/>
      <c r="P70" s="171"/>
      <c r="Q70" s="171"/>
      <c r="R70" s="171"/>
      <c r="S70" s="171"/>
      <c r="T70" s="171"/>
      <c r="U70" s="171"/>
      <c r="V70" s="171"/>
      <c r="W70" s="171"/>
      <c r="X70" s="171"/>
      <c r="Y70" s="171"/>
      <c r="Z70" s="171"/>
      <c r="AA70" s="171"/>
      <c r="AB70" s="171"/>
      <c r="AC70" s="171"/>
      <c r="AD70" s="171"/>
      <c r="AE70" s="171"/>
      <c r="AF70" s="171"/>
      <c r="AG70" s="171"/>
      <c r="AH70" s="171"/>
      <c r="AI70" s="171"/>
      <c r="AJ70" s="171"/>
      <c r="AK70" s="171"/>
      <c r="AL70" s="171"/>
      <c r="AM70" s="171"/>
      <c r="AN70" s="171"/>
      <c r="AO70" s="171"/>
    </row>
    <row r="71" spans="1:41" x14ac:dyDescent="0.4">
      <c r="A71" s="171"/>
      <c r="B71" s="170"/>
      <c r="C71" s="170"/>
      <c r="D71" s="170"/>
      <c r="E71" s="171"/>
      <c r="F71" s="171"/>
      <c r="G71" s="171"/>
      <c r="H71" s="171"/>
      <c r="I71" s="170"/>
      <c r="J71" s="171"/>
      <c r="K71" s="171"/>
      <c r="L71" s="171"/>
      <c r="M71" s="171"/>
      <c r="N71" s="171"/>
      <c r="O71" s="171"/>
      <c r="P71" s="171"/>
      <c r="Q71" s="171"/>
      <c r="R71" s="171"/>
      <c r="S71" s="171"/>
      <c r="T71" s="171"/>
      <c r="U71" s="171"/>
      <c r="V71" s="171"/>
      <c r="W71" s="171"/>
      <c r="X71" s="171"/>
      <c r="Y71" s="171"/>
      <c r="Z71" s="171"/>
      <c r="AA71" s="171"/>
      <c r="AB71" s="171"/>
      <c r="AC71" s="171"/>
      <c r="AD71" s="171"/>
      <c r="AE71" s="171"/>
      <c r="AF71" s="171"/>
      <c r="AG71" s="171"/>
      <c r="AH71" s="171"/>
      <c r="AI71" s="171"/>
      <c r="AJ71" s="171"/>
      <c r="AK71" s="171"/>
      <c r="AL71" s="171"/>
      <c r="AM71" s="171"/>
      <c r="AN71" s="171"/>
      <c r="AO71" s="171"/>
    </row>
    <row r="72" spans="1:41" x14ac:dyDescent="0.4">
      <c r="A72" s="171"/>
      <c r="B72" s="170"/>
      <c r="C72" s="170"/>
      <c r="D72" s="170"/>
      <c r="E72" s="171"/>
      <c r="F72" s="171"/>
      <c r="G72" s="171"/>
      <c r="H72" s="171"/>
      <c r="I72" s="170"/>
      <c r="J72" s="171"/>
      <c r="K72" s="171"/>
      <c r="L72" s="171"/>
      <c r="M72" s="171"/>
      <c r="N72" s="171"/>
      <c r="O72" s="171"/>
      <c r="P72" s="171"/>
      <c r="Q72" s="171"/>
      <c r="R72" s="171"/>
      <c r="S72" s="171"/>
      <c r="T72" s="171"/>
      <c r="U72" s="171"/>
      <c r="V72" s="171"/>
      <c r="W72" s="171"/>
      <c r="X72" s="171"/>
      <c r="Y72" s="171"/>
      <c r="Z72" s="171"/>
      <c r="AA72" s="171"/>
      <c r="AB72" s="171"/>
      <c r="AC72" s="171"/>
      <c r="AD72" s="171"/>
      <c r="AE72" s="171"/>
      <c r="AF72" s="171"/>
      <c r="AG72" s="171"/>
      <c r="AH72" s="171"/>
      <c r="AI72" s="171"/>
      <c r="AJ72" s="171"/>
      <c r="AK72" s="171"/>
      <c r="AL72" s="171"/>
      <c r="AM72" s="171"/>
      <c r="AN72" s="171"/>
      <c r="AO72" s="171"/>
    </row>
    <row r="73" spans="1:41" x14ac:dyDescent="0.4">
      <c r="A73" s="171"/>
      <c r="B73" s="170"/>
      <c r="C73" s="170"/>
      <c r="D73" s="170"/>
      <c r="E73" s="171"/>
      <c r="F73" s="171"/>
      <c r="G73" s="171"/>
      <c r="H73" s="171"/>
      <c r="I73" s="170"/>
      <c r="J73" s="171"/>
      <c r="K73" s="171"/>
      <c r="L73" s="171"/>
      <c r="M73" s="171"/>
      <c r="N73" s="171"/>
      <c r="O73" s="171"/>
      <c r="P73" s="171"/>
      <c r="Q73" s="171"/>
      <c r="R73" s="171"/>
      <c r="S73" s="171"/>
      <c r="T73" s="171"/>
      <c r="U73" s="171"/>
      <c r="V73" s="171"/>
      <c r="W73" s="171"/>
      <c r="X73" s="171"/>
      <c r="Y73" s="171"/>
      <c r="Z73" s="171"/>
      <c r="AA73" s="171"/>
      <c r="AB73" s="171"/>
      <c r="AC73" s="171"/>
      <c r="AD73" s="171"/>
      <c r="AE73" s="171"/>
      <c r="AF73" s="171"/>
      <c r="AG73" s="171"/>
      <c r="AH73" s="171"/>
      <c r="AI73" s="171"/>
      <c r="AJ73" s="171"/>
      <c r="AK73" s="171"/>
      <c r="AL73" s="171"/>
      <c r="AM73" s="171"/>
      <c r="AN73" s="171"/>
      <c r="AO73" s="171"/>
    </row>
    <row r="74" spans="1:41" x14ac:dyDescent="0.4">
      <c r="A74" s="171"/>
      <c r="B74" s="170"/>
      <c r="C74" s="170"/>
      <c r="D74" s="170"/>
      <c r="E74" s="171"/>
      <c r="F74" s="171"/>
      <c r="G74" s="171"/>
      <c r="H74" s="171"/>
      <c r="I74" s="170"/>
      <c r="J74" s="171"/>
      <c r="K74" s="171"/>
      <c r="L74" s="171"/>
      <c r="M74" s="171"/>
      <c r="N74" s="171"/>
      <c r="O74" s="171"/>
      <c r="P74" s="171"/>
      <c r="Q74" s="171"/>
      <c r="R74" s="171"/>
      <c r="S74" s="171"/>
      <c r="T74" s="171"/>
      <c r="U74" s="171"/>
      <c r="V74" s="171"/>
      <c r="W74" s="171"/>
      <c r="X74" s="171"/>
      <c r="Y74" s="171"/>
      <c r="Z74" s="171"/>
      <c r="AA74" s="171"/>
      <c r="AB74" s="171"/>
      <c r="AC74" s="171"/>
      <c r="AD74" s="171"/>
      <c r="AE74" s="171"/>
      <c r="AF74" s="171"/>
      <c r="AG74" s="171"/>
      <c r="AH74" s="171"/>
      <c r="AI74" s="171"/>
      <c r="AJ74" s="171"/>
      <c r="AK74" s="171"/>
      <c r="AL74" s="171"/>
      <c r="AM74" s="171"/>
      <c r="AN74" s="171"/>
      <c r="AO74" s="171"/>
    </row>
    <row r="75" spans="1:41" x14ac:dyDescent="0.4">
      <c r="A75" s="171"/>
      <c r="B75" s="170"/>
      <c r="C75" s="170"/>
      <c r="D75" s="170"/>
      <c r="E75" s="171"/>
      <c r="F75" s="171"/>
      <c r="G75" s="171"/>
      <c r="H75" s="171"/>
      <c r="I75" s="170"/>
      <c r="J75" s="171"/>
      <c r="K75" s="171"/>
      <c r="L75" s="171"/>
      <c r="M75" s="171"/>
      <c r="N75" s="171"/>
      <c r="O75" s="171"/>
      <c r="P75" s="171"/>
      <c r="Q75" s="171"/>
      <c r="R75" s="171"/>
      <c r="S75" s="171"/>
      <c r="T75" s="171"/>
      <c r="U75" s="171"/>
      <c r="V75" s="171"/>
      <c r="W75" s="171"/>
      <c r="X75" s="171"/>
      <c r="Y75" s="171"/>
      <c r="Z75" s="171"/>
      <c r="AA75" s="171"/>
      <c r="AB75" s="171"/>
      <c r="AC75" s="171"/>
      <c r="AD75" s="171"/>
      <c r="AE75" s="171"/>
      <c r="AF75" s="171"/>
      <c r="AG75" s="171"/>
      <c r="AH75" s="171"/>
      <c r="AI75" s="171"/>
      <c r="AJ75" s="171"/>
      <c r="AK75" s="171"/>
      <c r="AL75" s="171"/>
      <c r="AM75" s="171"/>
      <c r="AN75" s="171"/>
      <c r="AO75" s="171"/>
    </row>
    <row r="76" spans="1:41" x14ac:dyDescent="0.4">
      <c r="A76" s="171"/>
      <c r="B76" s="170"/>
      <c r="C76" s="170"/>
      <c r="D76" s="170"/>
      <c r="E76" s="171"/>
      <c r="F76" s="171"/>
      <c r="G76" s="171"/>
      <c r="H76" s="171"/>
      <c r="I76" s="170"/>
      <c r="J76" s="171"/>
      <c r="K76" s="171"/>
      <c r="L76" s="171"/>
      <c r="M76" s="171"/>
      <c r="N76" s="171"/>
      <c r="O76" s="171"/>
      <c r="P76" s="171"/>
      <c r="Q76" s="171"/>
      <c r="R76" s="171"/>
      <c r="S76" s="171"/>
      <c r="T76" s="171"/>
      <c r="U76" s="171"/>
      <c r="V76" s="171"/>
      <c r="W76" s="171"/>
      <c r="X76" s="171"/>
      <c r="Y76" s="171"/>
      <c r="Z76" s="171"/>
      <c r="AA76" s="171"/>
      <c r="AB76" s="171"/>
      <c r="AC76" s="171"/>
      <c r="AD76" s="171"/>
      <c r="AE76" s="171"/>
      <c r="AF76" s="171"/>
      <c r="AG76" s="171"/>
      <c r="AH76" s="171"/>
      <c r="AI76" s="171"/>
      <c r="AJ76" s="171"/>
      <c r="AK76" s="171"/>
      <c r="AL76" s="171"/>
      <c r="AM76" s="171"/>
      <c r="AN76" s="171"/>
      <c r="AO76" s="171"/>
    </row>
    <row r="77" spans="1:41" x14ac:dyDescent="0.4">
      <c r="A77" s="171"/>
      <c r="B77" s="170"/>
      <c r="C77" s="170"/>
      <c r="D77" s="170"/>
      <c r="E77" s="171"/>
      <c r="F77" s="171"/>
      <c r="G77" s="171"/>
      <c r="H77" s="171"/>
      <c r="I77" s="170"/>
      <c r="J77" s="171"/>
      <c r="K77" s="171"/>
      <c r="L77" s="171"/>
      <c r="M77" s="171"/>
      <c r="N77" s="171"/>
      <c r="O77" s="171"/>
      <c r="P77" s="171"/>
      <c r="Q77" s="171"/>
      <c r="R77" s="171"/>
      <c r="S77" s="171"/>
      <c r="T77" s="171"/>
      <c r="U77" s="171"/>
      <c r="V77" s="171"/>
      <c r="W77" s="171"/>
      <c r="X77" s="171"/>
      <c r="Y77" s="171"/>
      <c r="Z77" s="171"/>
      <c r="AA77" s="171"/>
      <c r="AB77" s="171"/>
      <c r="AC77" s="171"/>
      <c r="AD77" s="171"/>
      <c r="AE77" s="171"/>
      <c r="AF77" s="171"/>
      <c r="AG77" s="171"/>
      <c r="AH77" s="171"/>
      <c r="AI77" s="171"/>
      <c r="AJ77" s="171"/>
      <c r="AK77" s="171"/>
      <c r="AL77" s="171"/>
      <c r="AM77" s="171"/>
      <c r="AN77" s="171"/>
      <c r="AO77" s="171"/>
    </row>
    <row r="78" spans="1:41" x14ac:dyDescent="0.4">
      <c r="A78" s="171"/>
      <c r="B78" s="170"/>
      <c r="C78" s="170"/>
      <c r="D78" s="170"/>
      <c r="E78" s="171"/>
      <c r="F78" s="171"/>
      <c r="G78" s="171"/>
      <c r="H78" s="171"/>
      <c r="I78" s="170"/>
      <c r="J78" s="171"/>
      <c r="K78" s="171"/>
      <c r="L78" s="171"/>
      <c r="M78" s="171"/>
      <c r="N78" s="171"/>
      <c r="O78" s="171"/>
      <c r="P78" s="171"/>
      <c r="Q78" s="171"/>
      <c r="R78" s="171"/>
      <c r="S78" s="171"/>
      <c r="T78" s="171"/>
      <c r="U78" s="171"/>
      <c r="V78" s="171"/>
      <c r="W78" s="171"/>
      <c r="X78" s="171"/>
      <c r="Y78" s="171"/>
      <c r="Z78" s="171"/>
      <c r="AA78" s="171"/>
      <c r="AB78" s="171"/>
      <c r="AC78" s="171"/>
      <c r="AD78" s="171"/>
      <c r="AE78" s="171"/>
      <c r="AF78" s="171"/>
      <c r="AG78" s="171"/>
      <c r="AH78" s="171"/>
      <c r="AI78" s="171"/>
      <c r="AJ78" s="171"/>
      <c r="AK78" s="171"/>
      <c r="AL78" s="171"/>
      <c r="AM78" s="171"/>
      <c r="AN78" s="171"/>
      <c r="AO78" s="171"/>
    </row>
    <row r="79" spans="1:41" x14ac:dyDescent="0.4">
      <c r="A79" s="171"/>
      <c r="B79" s="170"/>
      <c r="C79" s="170"/>
      <c r="D79" s="170"/>
      <c r="E79" s="171"/>
      <c r="F79" s="171"/>
      <c r="G79" s="171"/>
      <c r="H79" s="171"/>
      <c r="I79" s="170"/>
      <c r="J79" s="171"/>
      <c r="K79" s="171"/>
      <c r="L79" s="171"/>
      <c r="M79" s="171"/>
      <c r="N79" s="171"/>
      <c r="O79" s="171"/>
      <c r="P79" s="171"/>
      <c r="Q79" s="171"/>
      <c r="R79" s="171"/>
      <c r="S79" s="171"/>
      <c r="T79" s="171"/>
      <c r="U79" s="171"/>
      <c r="V79" s="171"/>
      <c r="W79" s="171"/>
      <c r="X79" s="171"/>
      <c r="Y79" s="171"/>
      <c r="Z79" s="171"/>
      <c r="AA79" s="171"/>
      <c r="AB79" s="171"/>
      <c r="AC79" s="171"/>
      <c r="AD79" s="171"/>
      <c r="AE79" s="171"/>
      <c r="AF79" s="171"/>
      <c r="AG79" s="171"/>
      <c r="AH79" s="171"/>
      <c r="AI79" s="171"/>
      <c r="AJ79" s="171"/>
      <c r="AK79" s="171"/>
      <c r="AL79" s="171"/>
      <c r="AM79" s="171"/>
      <c r="AN79" s="171"/>
      <c r="AO79" s="171"/>
    </row>
    <row r="80" spans="1:41" x14ac:dyDescent="0.4">
      <c r="A80" s="171"/>
      <c r="B80" s="170"/>
      <c r="C80" s="170"/>
      <c r="D80" s="170"/>
      <c r="E80" s="171"/>
      <c r="F80" s="171"/>
      <c r="G80" s="171"/>
      <c r="H80" s="171"/>
      <c r="I80" s="170"/>
      <c r="J80" s="171"/>
      <c r="K80" s="171"/>
      <c r="L80" s="171"/>
      <c r="M80" s="171"/>
      <c r="N80" s="171"/>
      <c r="O80" s="171"/>
      <c r="P80" s="171"/>
      <c r="Q80" s="171"/>
      <c r="R80" s="171"/>
      <c r="S80" s="171"/>
      <c r="T80" s="171"/>
      <c r="U80" s="171"/>
      <c r="V80" s="171"/>
      <c r="W80" s="171"/>
      <c r="X80" s="171"/>
      <c r="Y80" s="171"/>
      <c r="Z80" s="171"/>
      <c r="AA80" s="171"/>
      <c r="AB80" s="171"/>
      <c r="AC80" s="171"/>
      <c r="AD80" s="171"/>
      <c r="AE80" s="171"/>
      <c r="AF80" s="171"/>
      <c r="AG80" s="171"/>
      <c r="AH80" s="171"/>
      <c r="AI80" s="171"/>
      <c r="AJ80" s="171"/>
      <c r="AK80" s="171"/>
      <c r="AL80" s="171"/>
      <c r="AM80" s="171"/>
      <c r="AN80" s="171"/>
      <c r="AO80" s="171"/>
    </row>
    <row r="81" spans="1:41" x14ac:dyDescent="0.4">
      <c r="A81" s="171"/>
      <c r="B81" s="170"/>
      <c r="C81" s="170"/>
      <c r="D81" s="170"/>
      <c r="E81" s="171"/>
      <c r="F81" s="171"/>
      <c r="G81" s="171"/>
      <c r="H81" s="171"/>
      <c r="I81" s="170"/>
      <c r="J81" s="171"/>
      <c r="K81" s="171"/>
      <c r="L81" s="171"/>
      <c r="M81" s="171"/>
      <c r="N81" s="171"/>
      <c r="O81" s="171"/>
      <c r="P81" s="171"/>
      <c r="Q81" s="171"/>
      <c r="R81" s="171"/>
      <c r="S81" s="171"/>
      <c r="T81" s="171"/>
      <c r="U81" s="171"/>
      <c r="V81" s="171"/>
      <c r="W81" s="171"/>
      <c r="X81" s="171"/>
      <c r="Y81" s="171"/>
      <c r="Z81" s="171"/>
      <c r="AA81" s="171"/>
      <c r="AB81" s="171"/>
      <c r="AC81" s="171"/>
      <c r="AD81" s="171"/>
      <c r="AE81" s="171"/>
      <c r="AF81" s="171"/>
      <c r="AG81" s="171"/>
      <c r="AH81" s="171"/>
      <c r="AI81" s="171"/>
      <c r="AJ81" s="171"/>
      <c r="AK81" s="171"/>
      <c r="AL81" s="171"/>
      <c r="AM81" s="171"/>
      <c r="AN81" s="171"/>
      <c r="AO81" s="171"/>
    </row>
    <row r="82" spans="1:41" x14ac:dyDescent="0.4">
      <c r="A82" s="171"/>
      <c r="B82" s="170"/>
      <c r="C82" s="170"/>
      <c r="D82" s="170"/>
      <c r="E82" s="171"/>
      <c r="F82" s="171"/>
      <c r="G82" s="171"/>
      <c r="H82" s="171"/>
      <c r="I82" s="170"/>
      <c r="J82" s="171"/>
      <c r="K82" s="171"/>
      <c r="L82" s="171"/>
      <c r="M82" s="171"/>
      <c r="N82" s="171"/>
      <c r="O82" s="171"/>
      <c r="P82" s="171"/>
      <c r="Q82" s="171"/>
      <c r="R82" s="171"/>
      <c r="S82" s="171"/>
      <c r="T82" s="171"/>
      <c r="U82" s="171"/>
      <c r="V82" s="171"/>
      <c r="W82" s="171"/>
      <c r="X82" s="171"/>
      <c r="Y82" s="171"/>
      <c r="Z82" s="171"/>
      <c r="AA82" s="171"/>
      <c r="AB82" s="171"/>
      <c r="AC82" s="171"/>
      <c r="AD82" s="171"/>
      <c r="AE82" s="171"/>
      <c r="AF82" s="171"/>
      <c r="AG82" s="171"/>
      <c r="AH82" s="171"/>
      <c r="AI82" s="171"/>
      <c r="AJ82" s="171"/>
      <c r="AK82" s="171"/>
      <c r="AL82" s="171"/>
      <c r="AM82" s="171"/>
      <c r="AN82" s="171"/>
      <c r="AO82" s="171"/>
    </row>
    <row r="83" spans="1:41" x14ac:dyDescent="0.4">
      <c r="A83" s="171"/>
      <c r="B83" s="170"/>
      <c r="C83" s="170"/>
      <c r="D83" s="170"/>
      <c r="E83" s="171"/>
      <c r="F83" s="171"/>
      <c r="G83" s="171"/>
      <c r="H83" s="171"/>
      <c r="I83" s="170"/>
      <c r="J83" s="171"/>
      <c r="K83" s="171"/>
      <c r="L83" s="171"/>
      <c r="M83" s="171"/>
      <c r="N83" s="171"/>
      <c r="O83" s="171"/>
      <c r="P83" s="171"/>
      <c r="Q83" s="171"/>
      <c r="R83" s="171"/>
      <c r="S83" s="171"/>
      <c r="T83" s="171"/>
      <c r="U83" s="171"/>
      <c r="V83" s="171"/>
      <c r="W83" s="171"/>
      <c r="X83" s="171"/>
      <c r="Y83" s="171"/>
      <c r="Z83" s="171"/>
      <c r="AA83" s="171"/>
      <c r="AB83" s="171"/>
      <c r="AC83" s="171"/>
      <c r="AD83" s="171"/>
      <c r="AE83" s="171"/>
      <c r="AF83" s="171"/>
      <c r="AG83" s="171"/>
      <c r="AH83" s="171"/>
      <c r="AI83" s="171"/>
      <c r="AJ83" s="171"/>
      <c r="AK83" s="171"/>
      <c r="AL83" s="171"/>
      <c r="AM83" s="171"/>
      <c r="AN83" s="171"/>
      <c r="AO83" s="171"/>
    </row>
    <row r="84" spans="1:41" x14ac:dyDescent="0.4">
      <c r="A84" s="171"/>
      <c r="B84" s="170"/>
      <c r="C84" s="170"/>
      <c r="D84" s="170"/>
      <c r="E84" s="171"/>
      <c r="F84" s="171"/>
      <c r="G84" s="171"/>
      <c r="H84" s="171"/>
      <c r="I84" s="170"/>
      <c r="J84" s="171"/>
      <c r="K84" s="171"/>
      <c r="L84" s="171"/>
      <c r="M84" s="171"/>
      <c r="N84" s="171"/>
      <c r="O84" s="171"/>
      <c r="P84" s="171"/>
      <c r="Q84" s="171"/>
      <c r="R84" s="171"/>
      <c r="S84" s="171"/>
      <c r="T84" s="171"/>
      <c r="U84" s="171"/>
      <c r="V84" s="171"/>
      <c r="W84" s="171"/>
      <c r="X84" s="171"/>
      <c r="Y84" s="171"/>
      <c r="Z84" s="171"/>
      <c r="AA84" s="171"/>
      <c r="AB84" s="171"/>
      <c r="AC84" s="171"/>
      <c r="AD84" s="171"/>
      <c r="AE84" s="171"/>
      <c r="AF84" s="171"/>
      <c r="AG84" s="171"/>
      <c r="AH84" s="171"/>
      <c r="AI84" s="171"/>
      <c r="AJ84" s="171"/>
      <c r="AK84" s="171"/>
      <c r="AL84" s="171"/>
      <c r="AM84" s="171"/>
      <c r="AN84" s="171"/>
      <c r="AO84" s="171"/>
    </row>
    <row r="85" spans="1:41" x14ac:dyDescent="0.4">
      <c r="A85" s="171"/>
      <c r="B85" s="170"/>
      <c r="C85" s="170"/>
      <c r="D85" s="170"/>
      <c r="E85" s="171"/>
      <c r="F85" s="171"/>
      <c r="G85" s="171"/>
      <c r="H85" s="171"/>
      <c r="I85" s="170"/>
      <c r="J85" s="171"/>
      <c r="K85" s="171"/>
      <c r="L85" s="171"/>
      <c r="M85" s="171"/>
      <c r="N85" s="171"/>
      <c r="O85" s="171"/>
      <c r="P85" s="171"/>
      <c r="Q85" s="171"/>
      <c r="R85" s="171"/>
      <c r="S85" s="171"/>
      <c r="T85" s="171"/>
      <c r="U85" s="171"/>
      <c r="V85" s="171"/>
      <c r="W85" s="171"/>
      <c r="X85" s="171"/>
      <c r="Y85" s="171"/>
      <c r="Z85" s="171"/>
      <c r="AA85" s="171"/>
      <c r="AB85" s="171"/>
      <c r="AC85" s="171"/>
      <c r="AD85" s="171"/>
      <c r="AE85" s="171"/>
      <c r="AF85" s="171"/>
      <c r="AG85" s="171"/>
      <c r="AH85" s="171"/>
      <c r="AI85" s="171"/>
      <c r="AJ85" s="171"/>
      <c r="AK85" s="171"/>
      <c r="AL85" s="171"/>
      <c r="AM85" s="171"/>
      <c r="AN85" s="171"/>
      <c r="AO85" s="171"/>
    </row>
    <row r="86" spans="1:41" x14ac:dyDescent="0.4">
      <c r="A86" s="171"/>
      <c r="B86" s="170"/>
      <c r="C86" s="170"/>
      <c r="D86" s="170"/>
      <c r="E86" s="171"/>
      <c r="F86" s="171"/>
      <c r="G86" s="171"/>
      <c r="H86" s="171"/>
      <c r="I86" s="170"/>
      <c r="J86" s="171"/>
      <c r="K86" s="171"/>
      <c r="L86" s="171"/>
      <c r="M86" s="171"/>
      <c r="N86" s="171"/>
      <c r="O86" s="171"/>
      <c r="P86" s="171"/>
      <c r="Q86" s="171"/>
      <c r="R86" s="171"/>
      <c r="S86" s="171"/>
      <c r="T86" s="171"/>
      <c r="U86" s="171"/>
      <c r="V86" s="171"/>
      <c r="W86" s="171"/>
      <c r="X86" s="171"/>
      <c r="Y86" s="171"/>
      <c r="Z86" s="171"/>
      <c r="AA86" s="171"/>
      <c r="AB86" s="171"/>
      <c r="AC86" s="171"/>
      <c r="AD86" s="171"/>
      <c r="AE86" s="171"/>
      <c r="AF86" s="171"/>
      <c r="AG86" s="171"/>
      <c r="AH86" s="171"/>
      <c r="AI86" s="171"/>
      <c r="AJ86" s="171"/>
      <c r="AK86" s="171"/>
      <c r="AL86" s="171"/>
      <c r="AM86" s="171"/>
      <c r="AN86" s="171"/>
      <c r="AO86" s="171"/>
    </row>
    <row r="87" spans="1:41" x14ac:dyDescent="0.4">
      <c r="A87" s="171"/>
      <c r="B87" s="170"/>
      <c r="C87" s="170"/>
      <c r="D87" s="170"/>
      <c r="E87" s="171"/>
      <c r="F87" s="171"/>
      <c r="G87" s="171"/>
      <c r="H87" s="171"/>
      <c r="I87" s="170"/>
      <c r="J87" s="171"/>
      <c r="K87" s="171"/>
      <c r="L87" s="171"/>
      <c r="M87" s="171"/>
      <c r="N87" s="171"/>
      <c r="O87" s="171"/>
      <c r="P87" s="171"/>
      <c r="Q87" s="171"/>
      <c r="R87" s="171"/>
      <c r="S87" s="171"/>
      <c r="T87" s="171"/>
      <c r="U87" s="171"/>
      <c r="V87" s="171"/>
      <c r="W87" s="171"/>
      <c r="X87" s="171"/>
      <c r="Y87" s="171"/>
      <c r="Z87" s="171"/>
      <c r="AA87" s="171"/>
      <c r="AB87" s="171"/>
      <c r="AC87" s="171"/>
      <c r="AD87" s="171"/>
      <c r="AE87" s="171"/>
      <c r="AF87" s="171"/>
      <c r="AG87" s="171"/>
      <c r="AH87" s="171"/>
      <c r="AI87" s="171"/>
      <c r="AJ87" s="171"/>
      <c r="AK87" s="171"/>
      <c r="AL87" s="171"/>
      <c r="AM87" s="171"/>
      <c r="AN87" s="171"/>
      <c r="AO87" s="171"/>
    </row>
    <row r="88" spans="1:41" x14ac:dyDescent="0.4">
      <c r="A88" s="171"/>
      <c r="B88" s="170"/>
      <c r="C88" s="170"/>
      <c r="D88" s="170"/>
      <c r="E88" s="171"/>
      <c r="F88" s="171"/>
      <c r="G88" s="171"/>
      <c r="H88" s="171"/>
      <c r="I88" s="170"/>
      <c r="J88" s="171"/>
      <c r="K88" s="171"/>
      <c r="L88" s="171"/>
      <c r="M88" s="171"/>
      <c r="N88" s="171"/>
      <c r="O88" s="171"/>
      <c r="P88" s="171"/>
      <c r="Q88" s="171"/>
      <c r="R88" s="171"/>
      <c r="S88" s="171"/>
      <c r="T88" s="171"/>
      <c r="U88" s="171"/>
      <c r="V88" s="171"/>
      <c r="W88" s="171"/>
      <c r="X88" s="171"/>
      <c r="Y88" s="171"/>
      <c r="Z88" s="171"/>
      <c r="AA88" s="171"/>
      <c r="AB88" s="171"/>
      <c r="AC88" s="171"/>
      <c r="AD88" s="171"/>
      <c r="AE88" s="171"/>
      <c r="AF88" s="171"/>
      <c r="AG88" s="171"/>
      <c r="AH88" s="171"/>
      <c r="AI88" s="171"/>
      <c r="AJ88" s="171"/>
      <c r="AK88" s="171"/>
      <c r="AL88" s="171"/>
      <c r="AM88" s="171"/>
      <c r="AN88" s="171"/>
      <c r="AO88" s="171"/>
    </row>
    <row r="89" spans="1:41" x14ac:dyDescent="0.4">
      <c r="A89" s="171"/>
      <c r="B89" s="170"/>
      <c r="C89" s="170"/>
      <c r="D89" s="170"/>
      <c r="E89" s="171"/>
      <c r="F89" s="171"/>
      <c r="G89" s="171"/>
      <c r="H89" s="171"/>
      <c r="I89" s="170"/>
      <c r="J89" s="171"/>
      <c r="K89" s="171"/>
      <c r="L89" s="171"/>
      <c r="M89" s="171"/>
      <c r="N89" s="171"/>
      <c r="O89" s="171"/>
      <c r="P89" s="171"/>
      <c r="Q89" s="171"/>
      <c r="R89" s="171"/>
      <c r="S89" s="171"/>
      <c r="T89" s="171"/>
      <c r="U89" s="171"/>
      <c r="V89" s="171"/>
      <c r="W89" s="171"/>
      <c r="X89" s="171"/>
      <c r="Y89" s="171"/>
      <c r="Z89" s="171"/>
      <c r="AA89" s="171"/>
      <c r="AB89" s="171"/>
      <c r="AC89" s="171"/>
      <c r="AD89" s="171"/>
      <c r="AE89" s="171"/>
      <c r="AF89" s="171"/>
      <c r="AG89" s="171"/>
      <c r="AH89" s="171"/>
      <c r="AI89" s="171"/>
      <c r="AJ89" s="171"/>
      <c r="AK89" s="171"/>
      <c r="AL89" s="171"/>
      <c r="AM89" s="171"/>
      <c r="AN89" s="171"/>
      <c r="AO89" s="171"/>
    </row>
    <row r="90" spans="1:41" x14ac:dyDescent="0.4">
      <c r="A90" s="171"/>
      <c r="B90" s="170"/>
      <c r="C90" s="170"/>
      <c r="D90" s="170"/>
      <c r="E90" s="171"/>
      <c r="F90" s="171"/>
      <c r="G90" s="171"/>
      <c r="H90" s="171"/>
      <c r="I90" s="170"/>
      <c r="J90" s="171"/>
      <c r="K90" s="171"/>
      <c r="L90" s="171"/>
      <c r="M90" s="171"/>
      <c r="N90" s="171"/>
      <c r="O90" s="171"/>
      <c r="P90" s="171"/>
      <c r="Q90" s="171"/>
      <c r="R90" s="171"/>
      <c r="S90" s="171"/>
      <c r="T90" s="171"/>
      <c r="U90" s="171"/>
      <c r="V90" s="171"/>
      <c r="W90" s="171"/>
      <c r="X90" s="171"/>
      <c r="Y90" s="171"/>
      <c r="Z90" s="171"/>
      <c r="AA90" s="171"/>
      <c r="AB90" s="171"/>
      <c r="AC90" s="171"/>
      <c r="AD90" s="171"/>
      <c r="AE90" s="171"/>
      <c r="AF90" s="171"/>
      <c r="AG90" s="171"/>
      <c r="AH90" s="171"/>
      <c r="AI90" s="171"/>
      <c r="AJ90" s="171"/>
      <c r="AK90" s="171"/>
      <c r="AL90" s="171"/>
      <c r="AM90" s="171"/>
      <c r="AN90" s="171"/>
      <c r="AO90" s="171"/>
    </row>
    <row r="91" spans="1:41" x14ac:dyDescent="0.4">
      <c r="A91" s="171"/>
      <c r="B91" s="170"/>
      <c r="C91" s="170"/>
      <c r="D91" s="170"/>
      <c r="E91" s="171"/>
      <c r="F91" s="171"/>
      <c r="G91" s="171"/>
      <c r="H91" s="171"/>
      <c r="I91" s="170"/>
      <c r="J91" s="171"/>
      <c r="K91" s="171"/>
      <c r="L91" s="171"/>
      <c r="M91" s="171"/>
      <c r="N91" s="171"/>
      <c r="O91" s="171"/>
      <c r="P91" s="171"/>
      <c r="Q91" s="171"/>
      <c r="R91" s="171"/>
      <c r="S91" s="171"/>
      <c r="T91" s="171"/>
      <c r="U91" s="171"/>
      <c r="V91" s="171"/>
      <c r="W91" s="171"/>
      <c r="X91" s="171"/>
      <c r="Y91" s="171"/>
      <c r="Z91" s="171"/>
      <c r="AA91" s="171"/>
      <c r="AB91" s="171"/>
      <c r="AC91" s="171"/>
      <c r="AD91" s="171"/>
      <c r="AE91" s="171"/>
      <c r="AF91" s="171"/>
      <c r="AG91" s="171"/>
      <c r="AH91" s="171"/>
      <c r="AI91" s="171"/>
      <c r="AJ91" s="171"/>
      <c r="AK91" s="171"/>
      <c r="AL91" s="171"/>
      <c r="AM91" s="171"/>
      <c r="AN91" s="171"/>
      <c r="AO91" s="171"/>
    </row>
    <row r="92" spans="1:41" x14ac:dyDescent="0.4">
      <c r="A92" s="171"/>
      <c r="B92" s="170"/>
      <c r="C92" s="170"/>
      <c r="D92" s="170"/>
      <c r="E92" s="171"/>
      <c r="F92" s="171"/>
      <c r="G92" s="171"/>
      <c r="H92" s="171"/>
      <c r="I92" s="170"/>
      <c r="J92" s="171"/>
      <c r="K92" s="171"/>
      <c r="L92" s="171"/>
      <c r="M92" s="171"/>
      <c r="N92" s="171"/>
      <c r="O92" s="171"/>
      <c r="P92" s="171"/>
      <c r="Q92" s="171"/>
      <c r="R92" s="171"/>
      <c r="S92" s="171"/>
      <c r="T92" s="171"/>
      <c r="U92" s="171"/>
      <c r="V92" s="171"/>
      <c r="W92" s="171"/>
      <c r="X92" s="171"/>
      <c r="Y92" s="171"/>
      <c r="Z92" s="171"/>
      <c r="AA92" s="171"/>
      <c r="AB92" s="171"/>
      <c r="AC92" s="171"/>
      <c r="AD92" s="171"/>
      <c r="AE92" s="171"/>
      <c r="AF92" s="171"/>
      <c r="AG92" s="171"/>
      <c r="AH92" s="171"/>
      <c r="AI92" s="171"/>
      <c r="AJ92" s="171"/>
      <c r="AK92" s="171"/>
      <c r="AL92" s="171"/>
      <c r="AM92" s="171"/>
      <c r="AN92" s="171"/>
      <c r="AO92" s="171"/>
    </row>
    <row r="93" spans="1:41" x14ac:dyDescent="0.4">
      <c r="A93" s="171"/>
      <c r="B93" s="170"/>
      <c r="C93" s="170"/>
      <c r="D93" s="170"/>
      <c r="E93" s="171"/>
      <c r="F93" s="171"/>
      <c r="G93" s="171"/>
      <c r="H93" s="171"/>
      <c r="I93" s="170"/>
      <c r="J93" s="171"/>
      <c r="K93" s="171"/>
      <c r="L93" s="171"/>
      <c r="M93" s="171"/>
      <c r="N93" s="171"/>
      <c r="O93" s="171"/>
      <c r="P93" s="171"/>
      <c r="Q93" s="171"/>
      <c r="R93" s="171"/>
      <c r="S93" s="171"/>
      <c r="T93" s="171"/>
      <c r="U93" s="171"/>
      <c r="V93" s="171"/>
      <c r="W93" s="171"/>
      <c r="X93" s="171"/>
      <c r="Y93" s="171"/>
      <c r="Z93" s="171"/>
      <c r="AA93" s="171"/>
      <c r="AB93" s="171"/>
      <c r="AC93" s="171"/>
      <c r="AD93" s="171"/>
      <c r="AE93" s="171"/>
      <c r="AF93" s="171"/>
      <c r="AG93" s="171"/>
      <c r="AH93" s="171"/>
      <c r="AI93" s="171"/>
      <c r="AJ93" s="171"/>
      <c r="AK93" s="171"/>
      <c r="AL93" s="171"/>
      <c r="AM93" s="171"/>
      <c r="AN93" s="171"/>
      <c r="AO93" s="171"/>
    </row>
    <row r="94" spans="1:41" x14ac:dyDescent="0.4">
      <c r="A94" s="171"/>
      <c r="B94" s="170"/>
      <c r="C94" s="170"/>
      <c r="D94" s="170"/>
      <c r="E94" s="171"/>
      <c r="F94" s="171"/>
      <c r="G94" s="171"/>
      <c r="H94" s="171"/>
      <c r="I94" s="170"/>
      <c r="J94" s="171"/>
      <c r="K94" s="171"/>
      <c r="L94" s="171"/>
      <c r="M94" s="171"/>
      <c r="N94" s="171"/>
      <c r="O94" s="171"/>
      <c r="P94" s="171"/>
      <c r="Q94" s="171"/>
      <c r="R94" s="171"/>
      <c r="S94" s="171"/>
      <c r="T94" s="171"/>
      <c r="U94" s="171"/>
      <c r="V94" s="171"/>
      <c r="W94" s="171"/>
      <c r="X94" s="171"/>
      <c r="Y94" s="171"/>
      <c r="Z94" s="171"/>
      <c r="AA94" s="171"/>
      <c r="AB94" s="171"/>
      <c r="AC94" s="171"/>
      <c r="AD94" s="171"/>
      <c r="AE94" s="171"/>
      <c r="AF94" s="171"/>
      <c r="AG94" s="171"/>
      <c r="AH94" s="171"/>
      <c r="AI94" s="171"/>
      <c r="AJ94" s="171"/>
      <c r="AK94" s="171"/>
      <c r="AL94" s="171"/>
      <c r="AM94" s="171"/>
      <c r="AN94" s="171"/>
      <c r="AO94" s="171"/>
    </row>
    <row r="95" spans="1:41" x14ac:dyDescent="0.4">
      <c r="A95" s="171"/>
      <c r="B95" s="170"/>
      <c r="C95" s="170"/>
      <c r="D95" s="170"/>
      <c r="E95" s="171"/>
      <c r="F95" s="171"/>
      <c r="G95" s="171"/>
      <c r="H95" s="171"/>
      <c r="I95" s="170"/>
      <c r="J95" s="171"/>
      <c r="K95" s="171"/>
      <c r="L95" s="171"/>
      <c r="M95" s="171"/>
      <c r="N95" s="171"/>
      <c r="O95" s="171"/>
      <c r="P95" s="171"/>
      <c r="Q95" s="171"/>
      <c r="R95" s="171"/>
      <c r="S95" s="171"/>
      <c r="T95" s="171"/>
      <c r="U95" s="171"/>
      <c r="V95" s="171"/>
      <c r="W95" s="171"/>
      <c r="X95" s="171"/>
      <c r="Y95" s="171"/>
      <c r="Z95" s="171"/>
      <c r="AA95" s="171"/>
      <c r="AB95" s="171"/>
      <c r="AC95" s="171"/>
      <c r="AD95" s="171"/>
      <c r="AE95" s="171"/>
      <c r="AF95" s="171"/>
      <c r="AG95" s="171"/>
      <c r="AH95" s="171"/>
      <c r="AI95" s="171"/>
      <c r="AJ95" s="171"/>
      <c r="AK95" s="171"/>
      <c r="AL95" s="171"/>
      <c r="AM95" s="171"/>
      <c r="AN95" s="171"/>
      <c r="AO95" s="171"/>
    </row>
    <row r="96" spans="1:41" x14ac:dyDescent="0.4">
      <c r="A96" s="171"/>
      <c r="B96" s="170"/>
      <c r="C96" s="170"/>
      <c r="D96" s="170"/>
      <c r="E96" s="171"/>
      <c r="F96" s="171"/>
      <c r="G96" s="171"/>
      <c r="H96" s="171"/>
      <c r="I96" s="170"/>
      <c r="J96" s="171"/>
      <c r="K96" s="171"/>
      <c r="L96" s="171"/>
      <c r="M96" s="171"/>
      <c r="N96" s="171"/>
      <c r="O96" s="171"/>
      <c r="P96" s="171"/>
      <c r="Q96" s="171"/>
      <c r="R96" s="171"/>
      <c r="S96" s="171"/>
      <c r="T96" s="171"/>
      <c r="U96" s="171"/>
      <c r="V96" s="171"/>
      <c r="W96" s="171"/>
      <c r="X96" s="171"/>
      <c r="Y96" s="171"/>
      <c r="Z96" s="171"/>
      <c r="AA96" s="171"/>
      <c r="AB96" s="171"/>
      <c r="AC96" s="171"/>
      <c r="AD96" s="171"/>
      <c r="AE96" s="171"/>
      <c r="AF96" s="171"/>
      <c r="AG96" s="171"/>
      <c r="AH96" s="171"/>
      <c r="AI96" s="171"/>
      <c r="AJ96" s="171"/>
      <c r="AK96" s="171"/>
      <c r="AL96" s="171"/>
      <c r="AM96" s="171"/>
      <c r="AN96" s="171"/>
      <c r="AO96" s="171"/>
    </row>
    <row r="97" spans="1:41" x14ac:dyDescent="0.4">
      <c r="A97" s="171"/>
      <c r="B97" s="170"/>
      <c r="C97" s="170"/>
      <c r="D97" s="170"/>
      <c r="E97" s="171"/>
      <c r="F97" s="171"/>
      <c r="G97" s="171"/>
      <c r="H97" s="171"/>
      <c r="I97" s="170"/>
      <c r="J97" s="171"/>
      <c r="K97" s="171"/>
      <c r="L97" s="171"/>
      <c r="M97" s="171"/>
      <c r="N97" s="171"/>
      <c r="O97" s="171"/>
      <c r="P97" s="171"/>
      <c r="Q97" s="171"/>
      <c r="R97" s="171"/>
      <c r="S97" s="171"/>
      <c r="T97" s="171"/>
      <c r="U97" s="171"/>
      <c r="V97" s="171"/>
      <c r="W97" s="171"/>
      <c r="X97" s="171"/>
      <c r="Y97" s="171"/>
      <c r="Z97" s="171"/>
      <c r="AA97" s="171"/>
      <c r="AB97" s="171"/>
      <c r="AC97" s="171"/>
      <c r="AD97" s="171"/>
      <c r="AE97" s="171"/>
      <c r="AF97" s="171"/>
      <c r="AG97" s="171"/>
      <c r="AH97" s="171"/>
      <c r="AI97" s="171"/>
      <c r="AJ97" s="171"/>
      <c r="AK97" s="171"/>
      <c r="AL97" s="171"/>
      <c r="AM97" s="171"/>
      <c r="AN97" s="171"/>
      <c r="AO97" s="171"/>
    </row>
    <row r="98" spans="1:41" x14ac:dyDescent="0.4">
      <c r="A98" s="171"/>
      <c r="B98" s="170"/>
      <c r="C98" s="170"/>
      <c r="D98" s="170"/>
      <c r="E98" s="171"/>
      <c r="F98" s="171"/>
      <c r="G98" s="171"/>
      <c r="H98" s="171"/>
      <c r="I98" s="170"/>
      <c r="J98" s="171"/>
      <c r="K98" s="171"/>
      <c r="L98" s="171"/>
      <c r="M98" s="171"/>
      <c r="N98" s="171"/>
      <c r="O98" s="171"/>
      <c r="P98" s="171"/>
      <c r="Q98" s="171"/>
      <c r="R98" s="171"/>
      <c r="S98" s="171"/>
      <c r="T98" s="171"/>
      <c r="U98" s="171"/>
      <c r="V98" s="171"/>
      <c r="W98" s="171"/>
      <c r="X98" s="171"/>
      <c r="Y98" s="171"/>
      <c r="Z98" s="171"/>
      <c r="AA98" s="171"/>
      <c r="AB98" s="171"/>
      <c r="AC98" s="171"/>
      <c r="AD98" s="171"/>
      <c r="AE98" s="171"/>
      <c r="AF98" s="171"/>
      <c r="AG98" s="171"/>
      <c r="AH98" s="171"/>
      <c r="AI98" s="171"/>
      <c r="AJ98" s="171"/>
      <c r="AK98" s="171"/>
      <c r="AL98" s="171"/>
      <c r="AM98" s="171"/>
      <c r="AN98" s="171"/>
      <c r="AO98" s="171"/>
    </row>
    <row r="99" spans="1:41" x14ac:dyDescent="0.4">
      <c r="A99" s="171"/>
      <c r="B99" s="170"/>
      <c r="C99" s="170"/>
      <c r="D99" s="170"/>
      <c r="E99" s="171"/>
      <c r="F99" s="171"/>
      <c r="G99" s="171"/>
      <c r="H99" s="171"/>
      <c r="I99" s="170"/>
      <c r="J99" s="171"/>
      <c r="K99" s="171"/>
      <c r="L99" s="171"/>
      <c r="M99" s="171"/>
      <c r="N99" s="171"/>
      <c r="O99" s="171"/>
      <c r="P99" s="171"/>
      <c r="Q99" s="171"/>
      <c r="R99" s="171"/>
      <c r="S99" s="171"/>
      <c r="T99" s="171"/>
      <c r="U99" s="171"/>
      <c r="V99" s="171"/>
      <c r="W99" s="171"/>
      <c r="X99" s="171"/>
      <c r="Y99" s="171"/>
      <c r="Z99" s="171"/>
      <c r="AA99" s="171"/>
      <c r="AB99" s="171"/>
      <c r="AC99" s="171"/>
      <c r="AD99" s="171"/>
      <c r="AE99" s="171"/>
      <c r="AF99" s="171"/>
      <c r="AG99" s="171"/>
      <c r="AH99" s="171"/>
      <c r="AI99" s="171"/>
      <c r="AJ99" s="171"/>
      <c r="AK99" s="171"/>
      <c r="AL99" s="171"/>
      <c r="AM99" s="171"/>
      <c r="AN99" s="171"/>
      <c r="AO99" s="171"/>
    </row>
    <row r="100" spans="1:41" x14ac:dyDescent="0.4">
      <c r="A100" s="171"/>
      <c r="B100" s="170"/>
      <c r="C100" s="170"/>
      <c r="D100" s="170"/>
      <c r="E100" s="171"/>
      <c r="F100" s="171"/>
      <c r="G100" s="171"/>
      <c r="H100" s="171"/>
      <c r="I100" s="170"/>
      <c r="J100" s="171"/>
      <c r="K100" s="171"/>
      <c r="L100" s="171"/>
      <c r="M100" s="171"/>
      <c r="N100" s="171"/>
      <c r="O100" s="171"/>
      <c r="P100" s="171"/>
      <c r="Q100" s="171"/>
      <c r="R100" s="171"/>
      <c r="S100" s="171"/>
      <c r="T100" s="171"/>
      <c r="U100" s="171"/>
      <c r="V100" s="171"/>
      <c r="W100" s="171"/>
      <c r="X100" s="171"/>
      <c r="Y100" s="171"/>
      <c r="Z100" s="171"/>
      <c r="AA100" s="171"/>
      <c r="AB100" s="171"/>
      <c r="AC100" s="171"/>
      <c r="AD100" s="171"/>
      <c r="AE100" s="171"/>
      <c r="AF100" s="171"/>
      <c r="AG100" s="171"/>
      <c r="AH100" s="171"/>
      <c r="AI100" s="171"/>
      <c r="AJ100" s="171"/>
      <c r="AK100" s="171"/>
      <c r="AL100" s="171"/>
      <c r="AM100" s="171"/>
      <c r="AN100" s="171"/>
      <c r="AO100" s="171"/>
    </row>
    <row r="101" spans="1:41" x14ac:dyDescent="0.4">
      <c r="A101" s="171"/>
      <c r="B101" s="170"/>
      <c r="C101" s="170"/>
      <c r="D101" s="170"/>
      <c r="E101" s="171"/>
      <c r="F101" s="171"/>
      <c r="G101" s="171"/>
      <c r="H101" s="171"/>
      <c r="I101" s="170"/>
      <c r="J101" s="171"/>
      <c r="K101" s="171"/>
      <c r="L101" s="171"/>
      <c r="M101" s="171"/>
      <c r="N101" s="171"/>
      <c r="O101" s="171"/>
      <c r="P101" s="171"/>
      <c r="Q101" s="171"/>
      <c r="R101" s="171"/>
      <c r="S101" s="171"/>
      <c r="T101" s="171"/>
      <c r="U101" s="171"/>
      <c r="V101" s="171"/>
      <c r="W101" s="171"/>
      <c r="X101" s="171"/>
      <c r="Y101" s="171"/>
      <c r="Z101" s="171"/>
      <c r="AA101" s="171"/>
      <c r="AB101" s="171"/>
      <c r="AC101" s="171"/>
      <c r="AD101" s="171"/>
      <c r="AE101" s="171"/>
      <c r="AF101" s="171"/>
      <c r="AG101" s="171"/>
      <c r="AH101" s="171"/>
      <c r="AI101" s="171"/>
      <c r="AJ101" s="171"/>
      <c r="AK101" s="171"/>
      <c r="AL101" s="171"/>
      <c r="AM101" s="171"/>
      <c r="AN101" s="171"/>
      <c r="AO101" s="171"/>
    </row>
    <row r="102" spans="1:41" x14ac:dyDescent="0.4">
      <c r="A102" s="171"/>
      <c r="B102" s="170"/>
      <c r="C102" s="170"/>
      <c r="D102" s="170"/>
      <c r="E102" s="171"/>
      <c r="F102" s="171"/>
      <c r="G102" s="171"/>
      <c r="H102" s="171"/>
      <c r="I102" s="170"/>
      <c r="J102" s="171"/>
      <c r="K102" s="171"/>
      <c r="L102" s="171"/>
      <c r="M102" s="171"/>
      <c r="N102" s="171"/>
      <c r="O102" s="171"/>
      <c r="P102" s="171"/>
      <c r="Q102" s="171"/>
      <c r="R102" s="171"/>
      <c r="S102" s="171"/>
      <c r="T102" s="171"/>
      <c r="U102" s="171"/>
      <c r="V102" s="171"/>
      <c r="W102" s="171"/>
      <c r="X102" s="171"/>
      <c r="Y102" s="171"/>
      <c r="Z102" s="171"/>
      <c r="AA102" s="171"/>
      <c r="AB102" s="171"/>
      <c r="AC102" s="171"/>
      <c r="AD102" s="171"/>
      <c r="AE102" s="171"/>
      <c r="AF102" s="171"/>
      <c r="AG102" s="171"/>
      <c r="AH102" s="171"/>
      <c r="AI102" s="171"/>
      <c r="AJ102" s="171"/>
      <c r="AK102" s="171"/>
      <c r="AL102" s="171"/>
      <c r="AM102" s="171"/>
      <c r="AN102" s="171"/>
      <c r="AO102" s="171"/>
    </row>
    <row r="103" spans="1:41" x14ac:dyDescent="0.4">
      <c r="A103" s="171"/>
      <c r="B103" s="170"/>
      <c r="C103" s="170"/>
      <c r="D103" s="170"/>
      <c r="E103" s="171"/>
      <c r="F103" s="171"/>
      <c r="G103" s="171"/>
      <c r="H103" s="171"/>
      <c r="I103" s="170"/>
      <c r="J103" s="171"/>
      <c r="K103" s="171"/>
      <c r="L103" s="171"/>
      <c r="M103" s="171"/>
      <c r="N103" s="171"/>
      <c r="O103" s="171"/>
      <c r="P103" s="171"/>
      <c r="Q103" s="171"/>
      <c r="R103" s="171"/>
      <c r="S103" s="171"/>
      <c r="T103" s="171"/>
      <c r="U103" s="171"/>
      <c r="V103" s="171"/>
      <c r="W103" s="171"/>
      <c r="X103" s="171"/>
      <c r="Y103" s="171"/>
      <c r="Z103" s="171"/>
      <c r="AA103" s="171"/>
      <c r="AB103" s="171"/>
      <c r="AC103" s="171"/>
      <c r="AD103" s="171"/>
      <c r="AE103" s="171"/>
      <c r="AF103" s="171"/>
      <c r="AG103" s="171"/>
      <c r="AH103" s="171"/>
      <c r="AI103" s="171"/>
      <c r="AJ103" s="171"/>
      <c r="AK103" s="171"/>
      <c r="AL103" s="171"/>
      <c r="AM103" s="171"/>
      <c r="AN103" s="171"/>
      <c r="AO103" s="171"/>
    </row>
    <row r="104" spans="1:41" x14ac:dyDescent="0.4">
      <c r="A104" s="171"/>
      <c r="B104" s="170"/>
      <c r="C104" s="170"/>
      <c r="D104" s="170"/>
      <c r="E104" s="171"/>
      <c r="F104" s="171"/>
      <c r="G104" s="171"/>
      <c r="H104" s="171"/>
      <c r="I104" s="170"/>
      <c r="J104" s="171"/>
      <c r="K104" s="171"/>
      <c r="L104" s="171"/>
      <c r="M104" s="171"/>
      <c r="N104" s="171"/>
      <c r="O104" s="171"/>
      <c r="P104" s="171"/>
      <c r="Q104" s="171"/>
      <c r="R104" s="171"/>
      <c r="S104" s="171"/>
      <c r="T104" s="171"/>
      <c r="U104" s="171"/>
      <c r="V104" s="171"/>
      <c r="W104" s="171"/>
      <c r="X104" s="171"/>
      <c r="Y104" s="171"/>
      <c r="Z104" s="171"/>
      <c r="AA104" s="171"/>
      <c r="AB104" s="171"/>
      <c r="AC104" s="171"/>
      <c r="AD104" s="171"/>
      <c r="AE104" s="171"/>
      <c r="AF104" s="171"/>
      <c r="AG104" s="171"/>
      <c r="AH104" s="171"/>
      <c r="AI104" s="171"/>
      <c r="AJ104" s="171"/>
      <c r="AK104" s="171"/>
      <c r="AL104" s="171"/>
      <c r="AM104" s="171"/>
      <c r="AN104" s="171"/>
      <c r="AO104" s="171"/>
    </row>
    <row r="105" spans="1:41" x14ac:dyDescent="0.4">
      <c r="A105" s="171"/>
      <c r="B105" s="170"/>
      <c r="C105" s="170"/>
      <c r="D105" s="170"/>
      <c r="E105" s="171"/>
      <c r="F105" s="171"/>
      <c r="G105" s="171"/>
      <c r="H105" s="171"/>
      <c r="I105" s="170"/>
      <c r="J105" s="171"/>
      <c r="K105" s="171"/>
      <c r="L105" s="171"/>
      <c r="M105" s="171"/>
      <c r="N105" s="171"/>
      <c r="O105" s="171"/>
      <c r="P105" s="171"/>
      <c r="Q105" s="171"/>
      <c r="R105" s="171"/>
      <c r="S105" s="171"/>
      <c r="T105" s="171"/>
      <c r="U105" s="171"/>
      <c r="V105" s="171"/>
      <c r="W105" s="171"/>
      <c r="X105" s="171"/>
      <c r="Y105" s="171"/>
      <c r="Z105" s="171"/>
      <c r="AA105" s="171"/>
      <c r="AB105" s="171"/>
      <c r="AC105" s="171"/>
      <c r="AD105" s="171"/>
      <c r="AE105" s="171"/>
      <c r="AF105" s="171"/>
      <c r="AG105" s="171"/>
      <c r="AH105" s="171"/>
      <c r="AI105" s="171"/>
      <c r="AJ105" s="171"/>
      <c r="AK105" s="171"/>
      <c r="AL105" s="171"/>
      <c r="AM105" s="171"/>
      <c r="AN105" s="171"/>
      <c r="AO105" s="171"/>
    </row>
    <row r="106" spans="1:41" x14ac:dyDescent="0.4">
      <c r="A106" s="171"/>
      <c r="B106" s="170"/>
      <c r="C106" s="170"/>
      <c r="D106" s="170"/>
      <c r="E106" s="171"/>
      <c r="F106" s="171"/>
      <c r="G106" s="171"/>
      <c r="H106" s="171"/>
      <c r="I106" s="170"/>
      <c r="J106" s="171"/>
      <c r="K106" s="171"/>
      <c r="L106" s="171"/>
      <c r="M106" s="171"/>
      <c r="N106" s="171"/>
      <c r="O106" s="171"/>
      <c r="P106" s="171"/>
      <c r="Q106" s="171"/>
      <c r="R106" s="171"/>
      <c r="S106" s="171"/>
      <c r="T106" s="171"/>
      <c r="U106" s="171"/>
      <c r="V106" s="171"/>
      <c r="W106" s="171"/>
      <c r="X106" s="171"/>
      <c r="Y106" s="171"/>
      <c r="Z106" s="171"/>
      <c r="AA106" s="171"/>
      <c r="AB106" s="171"/>
      <c r="AC106" s="171"/>
      <c r="AD106" s="171"/>
      <c r="AE106" s="171"/>
      <c r="AF106" s="171"/>
      <c r="AG106" s="171"/>
      <c r="AH106" s="171"/>
      <c r="AI106" s="171"/>
      <c r="AJ106" s="171"/>
      <c r="AK106" s="171"/>
      <c r="AL106" s="171"/>
      <c r="AM106" s="171"/>
      <c r="AN106" s="171"/>
      <c r="AO106" s="171"/>
    </row>
    <row r="107" spans="1:41" x14ac:dyDescent="0.4">
      <c r="A107" s="171"/>
      <c r="B107" s="170"/>
      <c r="C107" s="170"/>
      <c r="D107" s="170"/>
      <c r="E107" s="171"/>
      <c r="F107" s="171"/>
      <c r="G107" s="171"/>
      <c r="H107" s="171"/>
      <c r="I107" s="170"/>
      <c r="J107" s="171"/>
      <c r="K107" s="171"/>
      <c r="L107" s="171"/>
      <c r="M107" s="171"/>
      <c r="N107" s="171"/>
      <c r="O107" s="171"/>
      <c r="P107" s="171"/>
      <c r="Q107" s="171"/>
      <c r="R107" s="171"/>
      <c r="S107" s="171"/>
      <c r="T107" s="171"/>
      <c r="U107" s="171"/>
      <c r="V107" s="171"/>
      <c r="W107" s="171"/>
      <c r="X107" s="171"/>
      <c r="Y107" s="171"/>
      <c r="Z107" s="171"/>
      <c r="AA107" s="171"/>
      <c r="AB107" s="171"/>
      <c r="AC107" s="171"/>
      <c r="AD107" s="171"/>
      <c r="AE107" s="171"/>
      <c r="AF107" s="171"/>
      <c r="AG107" s="171"/>
      <c r="AH107" s="171"/>
      <c r="AI107" s="171"/>
      <c r="AJ107" s="171"/>
      <c r="AK107" s="171"/>
      <c r="AL107" s="171"/>
      <c r="AM107" s="171"/>
      <c r="AN107" s="171"/>
      <c r="AO107" s="171"/>
    </row>
    <row r="108" spans="1:41" x14ac:dyDescent="0.4">
      <c r="A108" s="171"/>
      <c r="B108" s="170"/>
      <c r="C108" s="170"/>
      <c r="D108" s="170"/>
      <c r="E108" s="171"/>
      <c r="F108" s="171"/>
      <c r="G108" s="171"/>
      <c r="H108" s="171"/>
      <c r="I108" s="170"/>
      <c r="J108" s="171"/>
      <c r="K108" s="171"/>
      <c r="L108" s="171"/>
      <c r="M108" s="171"/>
      <c r="N108" s="171"/>
      <c r="O108" s="171"/>
      <c r="P108" s="171"/>
      <c r="Q108" s="171"/>
      <c r="R108" s="171"/>
      <c r="S108" s="171"/>
      <c r="T108" s="171"/>
      <c r="U108" s="171"/>
      <c r="V108" s="171"/>
      <c r="W108" s="171"/>
      <c r="X108" s="171"/>
      <c r="Y108" s="171"/>
      <c r="Z108" s="171"/>
      <c r="AA108" s="171"/>
      <c r="AB108" s="171"/>
      <c r="AC108" s="171"/>
      <c r="AD108" s="171"/>
      <c r="AE108" s="171"/>
      <c r="AF108" s="171"/>
      <c r="AG108" s="171"/>
      <c r="AH108" s="171"/>
      <c r="AI108" s="171"/>
      <c r="AJ108" s="171"/>
      <c r="AK108" s="171"/>
      <c r="AL108" s="171"/>
      <c r="AM108" s="171"/>
      <c r="AN108" s="171"/>
      <c r="AO108" s="171"/>
    </row>
    <row r="109" spans="1:41" x14ac:dyDescent="0.4">
      <c r="A109" s="171"/>
      <c r="B109" s="170"/>
      <c r="C109" s="170"/>
      <c r="D109" s="170"/>
      <c r="E109" s="171"/>
      <c r="F109" s="171"/>
      <c r="G109" s="171"/>
      <c r="H109" s="171"/>
      <c r="I109" s="170"/>
      <c r="J109" s="171"/>
      <c r="K109" s="171"/>
      <c r="L109" s="171"/>
      <c r="M109" s="171"/>
      <c r="N109" s="171"/>
      <c r="O109" s="171"/>
      <c r="P109" s="171"/>
      <c r="Q109" s="171"/>
      <c r="R109" s="171"/>
      <c r="S109" s="171"/>
      <c r="T109" s="171"/>
      <c r="U109" s="171"/>
      <c r="V109" s="171"/>
      <c r="W109" s="171"/>
      <c r="X109" s="171"/>
      <c r="Y109" s="171"/>
      <c r="Z109" s="171"/>
      <c r="AA109" s="171"/>
      <c r="AB109" s="171"/>
      <c r="AC109" s="171"/>
      <c r="AD109" s="171"/>
      <c r="AE109" s="171"/>
      <c r="AF109" s="171"/>
      <c r="AG109" s="171"/>
      <c r="AH109" s="171"/>
      <c r="AI109" s="171"/>
      <c r="AJ109" s="171"/>
      <c r="AK109" s="171"/>
      <c r="AL109" s="171"/>
      <c r="AM109" s="171"/>
      <c r="AN109" s="171"/>
      <c r="AO109" s="171"/>
    </row>
    <row r="110" spans="1:41" x14ac:dyDescent="0.4">
      <c r="A110" s="171"/>
      <c r="B110" s="170"/>
      <c r="C110" s="170"/>
      <c r="D110" s="170"/>
      <c r="E110" s="171"/>
      <c r="F110" s="171"/>
      <c r="G110" s="171"/>
      <c r="H110" s="171"/>
      <c r="I110" s="170"/>
      <c r="J110" s="171"/>
      <c r="K110" s="171"/>
      <c r="L110" s="171"/>
      <c r="M110" s="171"/>
      <c r="N110" s="171"/>
      <c r="O110" s="171"/>
      <c r="P110" s="171"/>
      <c r="Q110" s="171"/>
      <c r="R110" s="171"/>
      <c r="S110" s="171"/>
      <c r="T110" s="171"/>
      <c r="U110" s="171"/>
      <c r="V110" s="171"/>
      <c r="W110" s="171"/>
      <c r="X110" s="171"/>
      <c r="Y110" s="171"/>
      <c r="Z110" s="171"/>
      <c r="AA110" s="171"/>
      <c r="AB110" s="171"/>
      <c r="AC110" s="171"/>
      <c r="AD110" s="171"/>
      <c r="AE110" s="171"/>
      <c r="AF110" s="171"/>
      <c r="AG110" s="171"/>
      <c r="AH110" s="171"/>
      <c r="AI110" s="171"/>
      <c r="AJ110" s="171"/>
      <c r="AK110" s="171"/>
      <c r="AL110" s="171"/>
      <c r="AM110" s="171"/>
      <c r="AN110" s="171"/>
      <c r="AO110" s="171"/>
    </row>
    <row r="111" spans="1:41" x14ac:dyDescent="0.4">
      <c r="A111" s="171"/>
      <c r="B111" s="170"/>
      <c r="C111" s="170"/>
      <c r="D111" s="170"/>
      <c r="E111" s="171"/>
      <c r="F111" s="171"/>
      <c r="G111" s="171"/>
      <c r="H111" s="171"/>
      <c r="I111" s="170"/>
      <c r="J111" s="171"/>
      <c r="K111" s="171"/>
      <c r="L111" s="171"/>
      <c r="M111" s="171"/>
      <c r="N111" s="171"/>
      <c r="O111" s="171"/>
      <c r="P111" s="171"/>
      <c r="Q111" s="171"/>
      <c r="R111" s="171"/>
      <c r="S111" s="171"/>
      <c r="T111" s="171"/>
      <c r="U111" s="171"/>
      <c r="V111" s="171"/>
      <c r="W111" s="171"/>
      <c r="X111" s="171"/>
      <c r="Y111" s="171"/>
      <c r="Z111" s="171"/>
      <c r="AA111" s="171"/>
      <c r="AB111" s="171"/>
      <c r="AC111" s="171"/>
      <c r="AD111" s="171"/>
      <c r="AE111" s="171"/>
      <c r="AF111" s="171"/>
      <c r="AG111" s="171"/>
      <c r="AH111" s="171"/>
      <c r="AI111" s="171"/>
      <c r="AJ111" s="171"/>
      <c r="AK111" s="171"/>
      <c r="AL111" s="171"/>
      <c r="AM111" s="171"/>
      <c r="AN111" s="171"/>
      <c r="AO111" s="171"/>
    </row>
    <row r="112" spans="1:41" x14ac:dyDescent="0.4">
      <c r="A112" s="171"/>
      <c r="B112" s="170"/>
      <c r="C112" s="170"/>
      <c r="D112" s="170"/>
      <c r="E112" s="171"/>
      <c r="F112" s="171"/>
      <c r="G112" s="171"/>
      <c r="H112" s="171"/>
      <c r="I112" s="170"/>
      <c r="J112" s="171"/>
      <c r="K112" s="171"/>
      <c r="L112" s="171"/>
      <c r="M112" s="171"/>
      <c r="N112" s="171"/>
      <c r="O112" s="171"/>
      <c r="P112" s="171"/>
      <c r="Q112" s="171"/>
      <c r="R112" s="171"/>
      <c r="S112" s="171"/>
      <c r="T112" s="171"/>
      <c r="U112" s="171"/>
      <c r="V112" s="171"/>
      <c r="W112" s="171"/>
      <c r="X112" s="171"/>
      <c r="Y112" s="171"/>
      <c r="Z112" s="171"/>
      <c r="AA112" s="171"/>
      <c r="AB112" s="171"/>
      <c r="AC112" s="171"/>
      <c r="AD112" s="171"/>
      <c r="AE112" s="171"/>
      <c r="AF112" s="171"/>
      <c r="AG112" s="171"/>
      <c r="AH112" s="171"/>
      <c r="AI112" s="171"/>
      <c r="AJ112" s="171"/>
      <c r="AK112" s="171"/>
      <c r="AL112" s="171"/>
      <c r="AM112" s="171"/>
      <c r="AN112" s="171"/>
      <c r="AO112" s="171"/>
    </row>
    <row r="113" spans="1:41" x14ac:dyDescent="0.4">
      <c r="A113" s="171"/>
      <c r="B113" s="170"/>
      <c r="C113" s="170"/>
      <c r="D113" s="170"/>
      <c r="E113" s="171"/>
      <c r="F113" s="171"/>
      <c r="G113" s="171"/>
      <c r="H113" s="171"/>
      <c r="I113" s="170"/>
      <c r="J113" s="171"/>
      <c r="K113" s="171"/>
      <c r="L113" s="171"/>
      <c r="M113" s="171"/>
      <c r="N113" s="171"/>
      <c r="O113" s="171"/>
      <c r="P113" s="171"/>
      <c r="Q113" s="171"/>
      <c r="R113" s="171"/>
      <c r="S113" s="171"/>
      <c r="T113" s="171"/>
      <c r="U113" s="171"/>
      <c r="V113" s="171"/>
      <c r="W113" s="171"/>
      <c r="X113" s="171"/>
      <c r="Y113" s="171"/>
      <c r="Z113" s="171"/>
      <c r="AA113" s="171"/>
      <c r="AB113" s="171"/>
      <c r="AC113" s="171"/>
      <c r="AD113" s="171"/>
      <c r="AE113" s="171"/>
      <c r="AF113" s="171"/>
      <c r="AG113" s="171"/>
      <c r="AH113" s="171"/>
      <c r="AI113" s="171"/>
      <c r="AJ113" s="171"/>
      <c r="AK113" s="171"/>
      <c r="AL113" s="171"/>
      <c r="AM113" s="171"/>
      <c r="AN113" s="171"/>
      <c r="AO113" s="171"/>
    </row>
    <row r="114" spans="1:41" x14ac:dyDescent="0.4">
      <c r="A114" s="171"/>
      <c r="B114" s="170"/>
      <c r="C114" s="170"/>
      <c r="D114" s="170"/>
      <c r="E114" s="171"/>
      <c r="F114" s="171"/>
      <c r="G114" s="171"/>
      <c r="H114" s="171"/>
      <c r="I114" s="170"/>
      <c r="J114" s="171"/>
      <c r="K114" s="171"/>
      <c r="L114" s="171"/>
      <c r="M114" s="171"/>
      <c r="N114" s="171"/>
      <c r="O114" s="171"/>
      <c r="P114" s="171"/>
      <c r="Q114" s="171"/>
      <c r="R114" s="171"/>
      <c r="S114" s="171"/>
      <c r="T114" s="171"/>
      <c r="U114" s="171"/>
      <c r="V114" s="171"/>
      <c r="W114" s="171"/>
      <c r="X114" s="171"/>
      <c r="Y114" s="171"/>
      <c r="Z114" s="171"/>
      <c r="AA114" s="171"/>
      <c r="AB114" s="171"/>
      <c r="AC114" s="171"/>
      <c r="AD114" s="171"/>
      <c r="AE114" s="171"/>
      <c r="AF114" s="171"/>
      <c r="AG114" s="171"/>
      <c r="AH114" s="171"/>
      <c r="AI114" s="171"/>
      <c r="AJ114" s="171"/>
      <c r="AK114" s="171"/>
      <c r="AL114" s="171"/>
      <c r="AM114" s="171"/>
      <c r="AN114" s="171"/>
      <c r="AO114" s="171"/>
    </row>
    <row r="115" spans="1:41" x14ac:dyDescent="0.4">
      <c r="A115" s="171"/>
      <c r="B115" s="170"/>
      <c r="C115" s="170"/>
      <c r="D115" s="170"/>
      <c r="E115" s="171"/>
      <c r="F115" s="171"/>
      <c r="G115" s="171"/>
      <c r="H115" s="171"/>
      <c r="I115" s="170"/>
      <c r="J115" s="171"/>
      <c r="K115" s="171"/>
      <c r="L115" s="171"/>
      <c r="M115" s="171"/>
      <c r="N115" s="171"/>
      <c r="O115" s="171"/>
      <c r="P115" s="171"/>
      <c r="Q115" s="171"/>
      <c r="R115" s="171"/>
      <c r="S115" s="171"/>
      <c r="T115" s="171"/>
      <c r="U115" s="171"/>
      <c r="V115" s="171"/>
      <c r="W115" s="171"/>
      <c r="X115" s="171"/>
      <c r="Y115" s="171"/>
      <c r="Z115" s="171"/>
      <c r="AA115" s="171"/>
      <c r="AB115" s="171"/>
      <c r="AC115" s="171"/>
      <c r="AD115" s="171"/>
      <c r="AE115" s="171"/>
      <c r="AF115" s="171"/>
      <c r="AG115" s="171"/>
      <c r="AH115" s="171"/>
      <c r="AI115" s="171"/>
      <c r="AJ115" s="171"/>
      <c r="AK115" s="171"/>
      <c r="AL115" s="171"/>
      <c r="AM115" s="171"/>
      <c r="AN115" s="171"/>
      <c r="AO115" s="171"/>
    </row>
    <row r="116" spans="1:41" x14ac:dyDescent="0.4">
      <c r="A116" s="171"/>
      <c r="B116" s="170"/>
      <c r="C116" s="170"/>
      <c r="D116" s="170"/>
      <c r="E116" s="171"/>
      <c r="F116" s="171"/>
      <c r="G116" s="171"/>
      <c r="H116" s="171"/>
      <c r="I116" s="170"/>
      <c r="J116" s="171"/>
      <c r="K116" s="171"/>
      <c r="L116" s="171"/>
      <c r="M116" s="171"/>
      <c r="N116" s="171"/>
      <c r="O116" s="171"/>
      <c r="P116" s="171"/>
      <c r="Q116" s="171"/>
      <c r="R116" s="171"/>
      <c r="S116" s="171"/>
      <c r="T116" s="171"/>
      <c r="U116" s="171"/>
      <c r="V116" s="171"/>
      <c r="W116" s="171"/>
      <c r="X116" s="171"/>
      <c r="Y116" s="171"/>
      <c r="Z116" s="171"/>
      <c r="AA116" s="171"/>
      <c r="AB116" s="171"/>
      <c r="AC116" s="171"/>
      <c r="AD116" s="171"/>
      <c r="AE116" s="171"/>
      <c r="AF116" s="171"/>
      <c r="AG116" s="171"/>
      <c r="AH116" s="171"/>
      <c r="AI116" s="171"/>
      <c r="AJ116" s="171"/>
      <c r="AK116" s="171"/>
      <c r="AL116" s="171"/>
      <c r="AM116" s="171"/>
      <c r="AN116" s="171"/>
      <c r="AO116" s="171"/>
    </row>
    <row r="117" spans="1:41" x14ac:dyDescent="0.4">
      <c r="A117" s="171"/>
      <c r="B117" s="170"/>
      <c r="C117" s="170"/>
      <c r="D117" s="170"/>
      <c r="E117" s="171"/>
      <c r="F117" s="171"/>
      <c r="G117" s="171"/>
      <c r="H117" s="171"/>
      <c r="I117" s="170"/>
      <c r="J117" s="171"/>
      <c r="K117" s="171"/>
      <c r="L117" s="171"/>
      <c r="M117" s="171"/>
      <c r="N117" s="171"/>
      <c r="O117" s="171"/>
      <c r="P117" s="171"/>
      <c r="Q117" s="171"/>
      <c r="R117" s="171"/>
      <c r="S117" s="171"/>
      <c r="T117" s="171"/>
      <c r="U117" s="171"/>
      <c r="V117" s="171"/>
      <c r="W117" s="171"/>
      <c r="X117" s="171"/>
      <c r="Y117" s="171"/>
      <c r="Z117" s="171"/>
      <c r="AA117" s="171"/>
      <c r="AB117" s="171"/>
      <c r="AC117" s="171"/>
      <c r="AD117" s="171"/>
      <c r="AE117" s="171"/>
      <c r="AF117" s="171"/>
      <c r="AG117" s="171"/>
      <c r="AH117" s="171"/>
      <c r="AI117" s="171"/>
      <c r="AJ117" s="171"/>
      <c r="AK117" s="171"/>
      <c r="AL117" s="171"/>
      <c r="AM117" s="171"/>
      <c r="AN117" s="171"/>
      <c r="AO117" s="171"/>
    </row>
    <row r="118" spans="1:41" x14ac:dyDescent="0.4">
      <c r="A118" s="171"/>
      <c r="B118" s="170"/>
      <c r="C118" s="170"/>
      <c r="D118" s="170"/>
      <c r="E118" s="171"/>
      <c r="F118" s="171"/>
      <c r="G118" s="171"/>
      <c r="H118" s="171"/>
      <c r="I118" s="170"/>
      <c r="J118" s="171"/>
      <c r="K118" s="171"/>
      <c r="L118" s="171"/>
      <c r="M118" s="171"/>
      <c r="N118" s="171"/>
      <c r="O118" s="171"/>
      <c r="P118" s="171"/>
      <c r="Q118" s="171"/>
      <c r="R118" s="171"/>
      <c r="S118" s="171"/>
      <c r="T118" s="171"/>
      <c r="U118" s="171"/>
      <c r="V118" s="171"/>
      <c r="W118" s="171"/>
      <c r="X118" s="171"/>
      <c r="Y118" s="171"/>
      <c r="Z118" s="171"/>
      <c r="AA118" s="171"/>
      <c r="AB118" s="171"/>
      <c r="AC118" s="171"/>
      <c r="AD118" s="171"/>
      <c r="AE118" s="171"/>
      <c r="AF118" s="171"/>
      <c r="AG118" s="171"/>
      <c r="AH118" s="171"/>
      <c r="AI118" s="171"/>
      <c r="AJ118" s="171"/>
      <c r="AK118" s="171"/>
      <c r="AL118" s="171"/>
      <c r="AM118" s="171"/>
      <c r="AN118" s="171"/>
      <c r="AO118" s="171"/>
    </row>
    <row r="119" spans="1:41" x14ac:dyDescent="0.4">
      <c r="A119" s="171"/>
      <c r="B119" s="170"/>
      <c r="C119" s="170"/>
      <c r="D119" s="170"/>
      <c r="E119" s="171"/>
      <c r="F119" s="171"/>
      <c r="G119" s="171"/>
      <c r="H119" s="171"/>
      <c r="I119" s="170"/>
      <c r="J119" s="171"/>
      <c r="K119" s="171"/>
      <c r="L119" s="171"/>
      <c r="M119" s="171"/>
      <c r="N119" s="171"/>
      <c r="O119" s="171"/>
      <c r="P119" s="171"/>
      <c r="Q119" s="171"/>
      <c r="R119" s="171"/>
      <c r="S119" s="171"/>
      <c r="T119" s="171"/>
      <c r="U119" s="171"/>
      <c r="V119" s="171"/>
      <c r="W119" s="171"/>
      <c r="X119" s="171"/>
      <c r="Y119" s="171"/>
      <c r="Z119" s="171"/>
      <c r="AA119" s="171"/>
      <c r="AB119" s="171"/>
      <c r="AC119" s="171"/>
      <c r="AD119" s="171"/>
      <c r="AE119" s="171"/>
      <c r="AF119" s="171"/>
      <c r="AG119" s="171"/>
      <c r="AH119" s="171"/>
      <c r="AI119" s="171"/>
      <c r="AJ119" s="171"/>
      <c r="AK119" s="171"/>
      <c r="AL119" s="171"/>
      <c r="AM119" s="171"/>
      <c r="AN119" s="171"/>
      <c r="AO119" s="171"/>
    </row>
    <row r="120" spans="1:41" x14ac:dyDescent="0.4">
      <c r="A120" s="171"/>
      <c r="B120" s="170"/>
      <c r="C120" s="170"/>
      <c r="D120" s="170"/>
      <c r="E120" s="171"/>
      <c r="F120" s="171"/>
      <c r="G120" s="171"/>
      <c r="H120" s="171"/>
      <c r="I120" s="170"/>
      <c r="J120" s="171"/>
      <c r="K120" s="171"/>
      <c r="L120" s="171"/>
      <c r="M120" s="171"/>
      <c r="N120" s="171"/>
      <c r="O120" s="171"/>
      <c r="P120" s="171"/>
      <c r="Q120" s="171"/>
      <c r="R120" s="171"/>
      <c r="S120" s="171"/>
      <c r="T120" s="171"/>
      <c r="U120" s="171"/>
      <c r="V120" s="171"/>
      <c r="W120" s="171"/>
      <c r="X120" s="171"/>
      <c r="Y120" s="171"/>
      <c r="Z120" s="171"/>
      <c r="AA120" s="171"/>
      <c r="AB120" s="171"/>
      <c r="AC120" s="171"/>
      <c r="AD120" s="171"/>
      <c r="AE120" s="171"/>
      <c r="AF120" s="171"/>
      <c r="AG120" s="171"/>
      <c r="AH120" s="171"/>
      <c r="AI120" s="171"/>
      <c r="AJ120" s="171"/>
      <c r="AK120" s="171"/>
      <c r="AL120" s="171"/>
      <c r="AM120" s="171"/>
      <c r="AN120" s="171"/>
      <c r="AO120" s="171"/>
    </row>
    <row r="121" spans="1:41" x14ac:dyDescent="0.4">
      <c r="A121" s="171"/>
      <c r="B121" s="170"/>
      <c r="C121" s="170"/>
      <c r="D121" s="170"/>
      <c r="E121" s="171"/>
      <c r="F121" s="171"/>
      <c r="G121" s="171"/>
      <c r="H121" s="171"/>
      <c r="I121" s="170"/>
      <c r="J121" s="171"/>
      <c r="K121" s="171"/>
      <c r="L121" s="171"/>
      <c r="M121" s="171"/>
      <c r="N121" s="171"/>
      <c r="O121" s="171"/>
      <c r="P121" s="171"/>
      <c r="Q121" s="171"/>
      <c r="R121" s="171"/>
      <c r="S121" s="171"/>
      <c r="T121" s="171"/>
      <c r="U121" s="171"/>
      <c r="V121" s="171"/>
      <c r="W121" s="171"/>
      <c r="X121" s="171"/>
      <c r="Y121" s="171"/>
      <c r="Z121" s="171"/>
      <c r="AA121" s="171"/>
      <c r="AB121" s="171"/>
      <c r="AC121" s="171"/>
      <c r="AD121" s="171"/>
      <c r="AE121" s="171"/>
      <c r="AF121" s="171"/>
      <c r="AG121" s="171"/>
      <c r="AH121" s="171"/>
      <c r="AI121" s="171"/>
      <c r="AJ121" s="171"/>
      <c r="AK121" s="171"/>
      <c r="AL121" s="171"/>
      <c r="AM121" s="171"/>
      <c r="AN121" s="171"/>
      <c r="AO121" s="171"/>
    </row>
    <row r="122" spans="1:41" x14ac:dyDescent="0.4">
      <c r="A122" s="171"/>
      <c r="B122" s="170"/>
      <c r="C122" s="170"/>
      <c r="D122" s="170"/>
      <c r="E122" s="171"/>
      <c r="F122" s="171"/>
      <c r="G122" s="171"/>
      <c r="H122" s="171"/>
      <c r="I122" s="170"/>
      <c r="J122" s="171"/>
      <c r="K122" s="171"/>
      <c r="L122" s="171"/>
      <c r="M122" s="171"/>
      <c r="N122" s="171"/>
      <c r="O122" s="171"/>
      <c r="P122" s="171"/>
      <c r="Q122" s="171"/>
      <c r="R122" s="171"/>
      <c r="S122" s="171"/>
      <c r="T122" s="171"/>
      <c r="U122" s="171"/>
      <c r="V122" s="171"/>
      <c r="W122" s="171"/>
      <c r="X122" s="171"/>
      <c r="Y122" s="171"/>
      <c r="Z122" s="171"/>
      <c r="AA122" s="171"/>
      <c r="AB122" s="171"/>
      <c r="AC122" s="171"/>
      <c r="AD122" s="171"/>
      <c r="AE122" s="171"/>
      <c r="AF122" s="171"/>
      <c r="AG122" s="171"/>
      <c r="AH122" s="171"/>
      <c r="AI122" s="171"/>
      <c r="AJ122" s="171"/>
      <c r="AK122" s="171"/>
      <c r="AL122" s="171"/>
      <c r="AM122" s="171"/>
      <c r="AN122" s="171"/>
      <c r="AO122" s="171"/>
    </row>
    <row r="123" spans="1:41" x14ac:dyDescent="0.4">
      <c r="A123" s="171"/>
      <c r="B123" s="170"/>
      <c r="C123" s="170"/>
      <c r="D123" s="170"/>
      <c r="E123" s="171"/>
      <c r="F123" s="171"/>
      <c r="G123" s="171"/>
      <c r="H123" s="171"/>
      <c r="I123" s="170"/>
      <c r="J123" s="171"/>
      <c r="K123" s="171"/>
      <c r="L123" s="171"/>
      <c r="M123" s="171"/>
      <c r="N123" s="171"/>
      <c r="O123" s="171"/>
      <c r="P123" s="171"/>
      <c r="Q123" s="171"/>
      <c r="R123" s="171"/>
      <c r="S123" s="171"/>
      <c r="T123" s="171"/>
      <c r="U123" s="171"/>
      <c r="V123" s="171"/>
      <c r="W123" s="171"/>
      <c r="X123" s="171"/>
      <c r="Y123" s="171"/>
      <c r="Z123" s="171"/>
      <c r="AA123" s="171"/>
      <c r="AB123" s="171"/>
      <c r="AC123" s="171"/>
      <c r="AD123" s="171"/>
      <c r="AE123" s="171"/>
      <c r="AF123" s="171"/>
      <c r="AG123" s="171"/>
      <c r="AH123" s="171"/>
      <c r="AI123" s="171"/>
      <c r="AJ123" s="171"/>
      <c r="AK123" s="171"/>
      <c r="AL123" s="171"/>
      <c r="AM123" s="171"/>
      <c r="AN123" s="171"/>
      <c r="AO123" s="171"/>
    </row>
    <row r="124" spans="1:41" x14ac:dyDescent="0.4">
      <c r="A124" s="171"/>
      <c r="B124" s="170"/>
      <c r="C124" s="170"/>
      <c r="D124" s="170"/>
      <c r="E124" s="171"/>
      <c r="F124" s="171"/>
      <c r="G124" s="171"/>
      <c r="H124" s="171"/>
      <c r="I124" s="170"/>
      <c r="J124" s="171"/>
      <c r="K124" s="171"/>
      <c r="L124" s="171"/>
      <c r="M124" s="171"/>
      <c r="N124" s="171"/>
      <c r="O124" s="171"/>
      <c r="P124" s="171"/>
      <c r="Q124" s="171"/>
      <c r="R124" s="171"/>
      <c r="S124" s="171"/>
      <c r="T124" s="171"/>
      <c r="U124" s="171"/>
      <c r="V124" s="171"/>
      <c r="W124" s="171"/>
      <c r="X124" s="171"/>
      <c r="Y124" s="171"/>
      <c r="Z124" s="171"/>
      <c r="AA124" s="171"/>
      <c r="AB124" s="171"/>
      <c r="AC124" s="171"/>
      <c r="AD124" s="171"/>
      <c r="AE124" s="171"/>
      <c r="AF124" s="171"/>
      <c r="AG124" s="171"/>
      <c r="AH124" s="171"/>
      <c r="AI124" s="171"/>
      <c r="AJ124" s="171"/>
      <c r="AK124" s="171"/>
      <c r="AL124" s="171"/>
      <c r="AM124" s="171"/>
      <c r="AN124" s="171"/>
      <c r="AO124" s="171"/>
    </row>
    <row r="125" spans="1:41" x14ac:dyDescent="0.4">
      <c r="A125" s="171"/>
      <c r="B125" s="170"/>
      <c r="C125" s="170"/>
      <c r="D125" s="170"/>
      <c r="E125" s="171"/>
      <c r="F125" s="171"/>
      <c r="G125" s="171"/>
      <c r="H125" s="171"/>
      <c r="I125" s="170"/>
      <c r="J125" s="171"/>
      <c r="K125" s="171"/>
      <c r="L125" s="171"/>
      <c r="M125" s="171"/>
      <c r="N125" s="171"/>
      <c r="O125" s="171"/>
      <c r="P125" s="171"/>
      <c r="Q125" s="171"/>
      <c r="R125" s="171"/>
      <c r="S125" s="171"/>
      <c r="T125" s="171"/>
      <c r="U125" s="171"/>
      <c r="V125" s="171"/>
      <c r="W125" s="171"/>
      <c r="X125" s="171"/>
      <c r="Y125" s="171"/>
      <c r="Z125" s="171"/>
      <c r="AA125" s="171"/>
      <c r="AB125" s="171"/>
      <c r="AC125" s="171"/>
      <c r="AD125" s="171"/>
      <c r="AE125" s="171"/>
      <c r="AF125" s="171"/>
      <c r="AG125" s="171"/>
      <c r="AH125" s="171"/>
      <c r="AI125" s="171"/>
      <c r="AJ125" s="171"/>
      <c r="AK125" s="171"/>
      <c r="AL125" s="171"/>
      <c r="AM125" s="171"/>
      <c r="AN125" s="171"/>
      <c r="AO125" s="171"/>
    </row>
    <row r="126" spans="1:41" x14ac:dyDescent="0.4">
      <c r="A126" s="171"/>
      <c r="B126" s="170"/>
      <c r="C126" s="170"/>
      <c r="D126" s="170"/>
      <c r="E126" s="171"/>
      <c r="F126" s="171"/>
      <c r="G126" s="171"/>
      <c r="H126" s="171"/>
      <c r="I126" s="170"/>
      <c r="J126" s="171"/>
      <c r="K126" s="171"/>
      <c r="L126" s="171"/>
      <c r="M126" s="171"/>
      <c r="N126" s="171"/>
      <c r="O126" s="171"/>
      <c r="P126" s="171"/>
      <c r="Q126" s="171"/>
      <c r="R126" s="171"/>
      <c r="S126" s="171"/>
      <c r="T126" s="171"/>
      <c r="U126" s="171"/>
      <c r="V126" s="171"/>
      <c r="W126" s="171"/>
      <c r="X126" s="171"/>
      <c r="Y126" s="171"/>
      <c r="Z126" s="171"/>
      <c r="AA126" s="171"/>
      <c r="AB126" s="171"/>
      <c r="AC126" s="171"/>
      <c r="AD126" s="171"/>
      <c r="AE126" s="171"/>
      <c r="AF126" s="171"/>
      <c r="AG126" s="171"/>
      <c r="AH126" s="171"/>
      <c r="AI126" s="171"/>
      <c r="AJ126" s="171"/>
      <c r="AK126" s="171"/>
      <c r="AL126" s="171"/>
      <c r="AM126" s="171"/>
      <c r="AN126" s="171"/>
      <c r="AO126" s="171"/>
    </row>
    <row r="127" spans="1:41" x14ac:dyDescent="0.4">
      <c r="A127" s="171"/>
      <c r="B127" s="170"/>
      <c r="C127" s="170"/>
      <c r="D127" s="170"/>
      <c r="E127" s="171"/>
      <c r="F127" s="171"/>
      <c r="G127" s="171"/>
      <c r="H127" s="171"/>
      <c r="I127" s="170"/>
      <c r="J127" s="171"/>
      <c r="K127" s="171"/>
      <c r="L127" s="171"/>
      <c r="M127" s="171"/>
      <c r="N127" s="171"/>
      <c r="O127" s="171"/>
      <c r="P127" s="171"/>
      <c r="Q127" s="171"/>
      <c r="R127" s="171"/>
      <c r="S127" s="171"/>
      <c r="T127" s="171"/>
      <c r="U127" s="171"/>
      <c r="V127" s="171"/>
      <c r="W127" s="171"/>
      <c r="X127" s="171"/>
      <c r="Y127" s="171"/>
      <c r="Z127" s="171"/>
      <c r="AA127" s="171"/>
      <c r="AB127" s="171"/>
      <c r="AC127" s="171"/>
      <c r="AD127" s="171"/>
      <c r="AE127" s="171"/>
      <c r="AF127" s="171"/>
      <c r="AG127" s="171"/>
      <c r="AH127" s="171"/>
      <c r="AI127" s="171"/>
      <c r="AJ127" s="171"/>
      <c r="AK127" s="171"/>
      <c r="AL127" s="171"/>
      <c r="AM127" s="171"/>
      <c r="AN127" s="171"/>
      <c r="AO127" s="171"/>
    </row>
    <row r="128" spans="1:41" x14ac:dyDescent="0.4">
      <c r="A128" s="171"/>
      <c r="B128" s="170"/>
      <c r="C128" s="170"/>
      <c r="D128" s="170"/>
      <c r="E128" s="171"/>
      <c r="F128" s="171"/>
      <c r="G128" s="171"/>
      <c r="H128" s="171"/>
      <c r="I128" s="170"/>
      <c r="J128" s="171"/>
      <c r="K128" s="171"/>
      <c r="L128" s="171"/>
      <c r="M128" s="171"/>
      <c r="N128" s="171"/>
      <c r="O128" s="171"/>
      <c r="P128" s="171"/>
      <c r="Q128" s="171"/>
      <c r="R128" s="171"/>
      <c r="S128" s="171"/>
      <c r="T128" s="171"/>
      <c r="U128" s="171"/>
      <c r="V128" s="171"/>
      <c r="W128" s="171"/>
      <c r="X128" s="171"/>
      <c r="Y128" s="171"/>
      <c r="Z128" s="171"/>
      <c r="AA128" s="171"/>
      <c r="AB128" s="171"/>
      <c r="AC128" s="171"/>
      <c r="AD128" s="171"/>
      <c r="AE128" s="171"/>
      <c r="AF128" s="171"/>
      <c r="AG128" s="171"/>
      <c r="AH128" s="171"/>
      <c r="AI128" s="171"/>
      <c r="AJ128" s="171"/>
      <c r="AK128" s="171"/>
      <c r="AL128" s="171"/>
      <c r="AM128" s="171"/>
      <c r="AN128" s="171"/>
      <c r="AO128" s="171"/>
    </row>
    <row r="129" spans="1:41" x14ac:dyDescent="0.4">
      <c r="A129" s="171"/>
      <c r="B129" s="170"/>
      <c r="C129" s="170"/>
      <c r="D129" s="170"/>
      <c r="E129" s="171"/>
      <c r="F129" s="171"/>
      <c r="G129" s="171"/>
      <c r="H129" s="171"/>
      <c r="I129" s="170"/>
      <c r="J129" s="171"/>
      <c r="K129" s="171"/>
      <c r="L129" s="171"/>
      <c r="M129" s="171"/>
      <c r="N129" s="171"/>
      <c r="O129" s="171"/>
      <c r="P129" s="171"/>
      <c r="Q129" s="171"/>
      <c r="R129" s="171"/>
      <c r="S129" s="171"/>
      <c r="T129" s="171"/>
      <c r="U129" s="171"/>
      <c r="V129" s="171"/>
      <c r="W129" s="171"/>
      <c r="X129" s="171"/>
      <c r="Y129" s="171"/>
      <c r="Z129" s="171"/>
      <c r="AA129" s="171"/>
      <c r="AB129" s="171"/>
      <c r="AC129" s="171"/>
      <c r="AD129" s="171"/>
      <c r="AE129" s="171"/>
      <c r="AF129" s="171"/>
      <c r="AG129" s="171"/>
      <c r="AH129" s="171"/>
      <c r="AI129" s="171"/>
      <c r="AJ129" s="171"/>
      <c r="AK129" s="171"/>
      <c r="AL129" s="171"/>
      <c r="AM129" s="171"/>
      <c r="AN129" s="171"/>
      <c r="AO129" s="171"/>
    </row>
    <row r="130" spans="1:41" x14ac:dyDescent="0.4">
      <c r="A130" s="171"/>
      <c r="B130" s="170"/>
      <c r="C130" s="170"/>
      <c r="D130" s="170"/>
      <c r="E130" s="171"/>
      <c r="F130" s="171"/>
      <c r="G130" s="171"/>
      <c r="H130" s="171"/>
      <c r="I130" s="170"/>
      <c r="J130" s="171"/>
      <c r="K130" s="171"/>
      <c r="L130" s="171"/>
      <c r="M130" s="171"/>
      <c r="N130" s="171"/>
      <c r="O130" s="171"/>
      <c r="P130" s="171"/>
      <c r="Q130" s="171"/>
      <c r="R130" s="171"/>
      <c r="S130" s="171"/>
      <c r="T130" s="171"/>
      <c r="U130" s="171"/>
      <c r="V130" s="171"/>
      <c r="W130" s="171"/>
      <c r="X130" s="171"/>
      <c r="Y130" s="171"/>
      <c r="Z130" s="171"/>
      <c r="AA130" s="171"/>
      <c r="AB130" s="171"/>
      <c r="AC130" s="171"/>
      <c r="AD130" s="171"/>
      <c r="AE130" s="171"/>
      <c r="AF130" s="171"/>
      <c r="AG130" s="171"/>
      <c r="AH130" s="171"/>
      <c r="AI130" s="171"/>
      <c r="AJ130" s="171"/>
      <c r="AK130" s="171"/>
      <c r="AL130" s="171"/>
      <c r="AM130" s="171"/>
      <c r="AN130" s="171"/>
      <c r="AO130" s="171"/>
    </row>
    <row r="131" spans="1:41" x14ac:dyDescent="0.4">
      <c r="A131" s="171"/>
      <c r="B131" s="170"/>
      <c r="C131" s="170"/>
      <c r="D131" s="170"/>
      <c r="E131" s="171"/>
      <c r="F131" s="171"/>
      <c r="G131" s="171"/>
      <c r="H131" s="171"/>
      <c r="I131" s="170"/>
      <c r="J131" s="171"/>
      <c r="K131" s="171"/>
      <c r="L131" s="171"/>
      <c r="M131" s="171"/>
      <c r="N131" s="171"/>
      <c r="O131" s="171"/>
      <c r="P131" s="171"/>
      <c r="Q131" s="171"/>
      <c r="R131" s="171"/>
      <c r="S131" s="171"/>
      <c r="T131" s="171"/>
      <c r="U131" s="171"/>
      <c r="V131" s="171"/>
      <c r="W131" s="171"/>
      <c r="X131" s="171"/>
      <c r="Y131" s="171"/>
      <c r="Z131" s="171"/>
      <c r="AA131" s="171"/>
      <c r="AB131" s="171"/>
      <c r="AC131" s="171"/>
      <c r="AD131" s="171"/>
      <c r="AE131" s="171"/>
      <c r="AF131" s="171"/>
      <c r="AG131" s="171"/>
      <c r="AH131" s="171"/>
      <c r="AI131" s="171"/>
      <c r="AJ131" s="171"/>
      <c r="AK131" s="171"/>
      <c r="AL131" s="171"/>
      <c r="AM131" s="171"/>
      <c r="AN131" s="171"/>
      <c r="AO131" s="171"/>
    </row>
    <row r="132" spans="1:41" x14ac:dyDescent="0.4">
      <c r="A132" s="171"/>
      <c r="B132" s="170"/>
      <c r="C132" s="170"/>
      <c r="D132" s="170"/>
      <c r="E132" s="171"/>
      <c r="F132" s="171"/>
      <c r="G132" s="171"/>
      <c r="H132" s="171"/>
      <c r="I132" s="170"/>
      <c r="J132" s="171"/>
      <c r="K132" s="171"/>
      <c r="L132" s="171"/>
      <c r="M132" s="171"/>
      <c r="N132" s="171"/>
      <c r="O132" s="171"/>
      <c r="P132" s="171"/>
      <c r="Q132" s="171"/>
      <c r="R132" s="171"/>
      <c r="S132" s="171"/>
      <c r="T132" s="171"/>
      <c r="U132" s="171"/>
      <c r="V132" s="171"/>
      <c r="W132" s="171"/>
      <c r="X132" s="171"/>
      <c r="Y132" s="171"/>
      <c r="Z132" s="171"/>
      <c r="AA132" s="171"/>
      <c r="AB132" s="171"/>
      <c r="AC132" s="171"/>
      <c r="AD132" s="171"/>
      <c r="AE132" s="171"/>
      <c r="AF132" s="171"/>
      <c r="AG132" s="171"/>
      <c r="AH132" s="171"/>
      <c r="AI132" s="171"/>
      <c r="AJ132" s="171"/>
      <c r="AK132" s="171"/>
      <c r="AL132" s="171"/>
      <c r="AM132" s="171"/>
      <c r="AN132" s="171"/>
      <c r="AO132" s="171"/>
    </row>
    <row r="133" spans="1:41" x14ac:dyDescent="0.4">
      <c r="A133" s="171"/>
      <c r="B133" s="170"/>
      <c r="C133" s="170"/>
      <c r="D133" s="170"/>
      <c r="E133" s="171"/>
      <c r="F133" s="171"/>
      <c r="G133" s="171"/>
      <c r="H133" s="171"/>
      <c r="I133" s="170"/>
      <c r="J133" s="171"/>
      <c r="K133" s="171"/>
      <c r="L133" s="171"/>
      <c r="M133" s="171"/>
      <c r="N133" s="171"/>
      <c r="O133" s="171"/>
      <c r="P133" s="171"/>
      <c r="Q133" s="171"/>
      <c r="R133" s="171"/>
      <c r="S133" s="171"/>
      <c r="T133" s="171"/>
      <c r="U133" s="171"/>
      <c r="V133" s="171"/>
      <c r="W133" s="171"/>
      <c r="X133" s="171"/>
      <c r="Y133" s="171"/>
      <c r="Z133" s="171"/>
      <c r="AA133" s="171"/>
      <c r="AB133" s="171"/>
      <c r="AC133" s="171"/>
      <c r="AD133" s="171"/>
      <c r="AE133" s="171"/>
      <c r="AF133" s="171"/>
      <c r="AG133" s="171"/>
      <c r="AH133" s="171"/>
      <c r="AI133" s="171"/>
      <c r="AJ133" s="171"/>
      <c r="AK133" s="171"/>
      <c r="AL133" s="171"/>
      <c r="AM133" s="171"/>
      <c r="AN133" s="171"/>
      <c r="AO133" s="171"/>
    </row>
    <row r="134" spans="1:41" x14ac:dyDescent="0.4">
      <c r="A134" s="171"/>
      <c r="B134" s="170"/>
      <c r="C134" s="170"/>
      <c r="D134" s="170"/>
      <c r="E134" s="171"/>
      <c r="F134" s="171"/>
      <c r="G134" s="171"/>
      <c r="H134" s="171"/>
      <c r="I134" s="170"/>
      <c r="J134" s="171"/>
      <c r="K134" s="171"/>
      <c r="L134" s="171"/>
      <c r="M134" s="171"/>
      <c r="N134" s="171"/>
      <c r="O134" s="171"/>
      <c r="P134" s="171"/>
      <c r="Q134" s="171"/>
      <c r="R134" s="171"/>
      <c r="S134" s="171"/>
      <c r="T134" s="171"/>
      <c r="U134" s="171"/>
      <c r="V134" s="171"/>
      <c r="W134" s="171"/>
      <c r="X134" s="171"/>
      <c r="Y134" s="171"/>
      <c r="Z134" s="171"/>
      <c r="AA134" s="171"/>
      <c r="AB134" s="171"/>
      <c r="AC134" s="171"/>
      <c r="AD134" s="171"/>
      <c r="AE134" s="171"/>
      <c r="AF134" s="171"/>
      <c r="AG134" s="171"/>
      <c r="AH134" s="171"/>
      <c r="AI134" s="171"/>
      <c r="AJ134" s="171"/>
      <c r="AK134" s="171"/>
      <c r="AL134" s="171"/>
      <c r="AM134" s="171"/>
      <c r="AN134" s="171"/>
      <c r="AO134" s="171"/>
    </row>
    <row r="135" spans="1:41" x14ac:dyDescent="0.4">
      <c r="A135" s="171"/>
      <c r="B135" s="170"/>
      <c r="C135" s="170"/>
      <c r="D135" s="170"/>
      <c r="E135" s="171"/>
      <c r="F135" s="171"/>
      <c r="G135" s="171"/>
      <c r="H135" s="171"/>
      <c r="I135" s="170"/>
      <c r="J135" s="171"/>
      <c r="K135" s="171"/>
      <c r="L135" s="171"/>
      <c r="M135" s="171"/>
      <c r="N135" s="171"/>
      <c r="O135" s="171"/>
      <c r="P135" s="171"/>
      <c r="Q135" s="171"/>
      <c r="R135" s="171"/>
      <c r="S135" s="171"/>
      <c r="T135" s="171"/>
      <c r="U135" s="171"/>
      <c r="V135" s="171"/>
      <c r="W135" s="171"/>
      <c r="X135" s="171"/>
      <c r="Y135" s="171"/>
      <c r="Z135" s="171"/>
      <c r="AA135" s="171"/>
      <c r="AB135" s="171"/>
      <c r="AC135" s="171"/>
      <c r="AD135" s="171"/>
      <c r="AE135" s="171"/>
      <c r="AF135" s="171"/>
      <c r="AG135" s="171"/>
      <c r="AH135" s="171"/>
      <c r="AI135" s="171"/>
      <c r="AJ135" s="171"/>
      <c r="AK135" s="171"/>
      <c r="AL135" s="171"/>
      <c r="AM135" s="171"/>
      <c r="AN135" s="171"/>
      <c r="AO135" s="171"/>
    </row>
    <row r="136" spans="1:41" x14ac:dyDescent="0.4">
      <c r="A136" s="171"/>
      <c r="B136" s="170"/>
      <c r="C136" s="170"/>
      <c r="D136" s="170"/>
      <c r="E136" s="171"/>
      <c r="F136" s="171"/>
      <c r="G136" s="171"/>
      <c r="H136" s="171"/>
      <c r="I136" s="170"/>
      <c r="J136" s="171"/>
      <c r="K136" s="171"/>
      <c r="L136" s="171"/>
      <c r="M136" s="171"/>
      <c r="N136" s="171"/>
      <c r="O136" s="171"/>
      <c r="P136" s="171"/>
      <c r="Q136" s="171"/>
      <c r="R136" s="171"/>
      <c r="S136" s="171"/>
      <c r="T136" s="171"/>
      <c r="U136" s="171"/>
      <c r="V136" s="171"/>
      <c r="W136" s="171"/>
      <c r="X136" s="171"/>
      <c r="Y136" s="171"/>
      <c r="Z136" s="171"/>
      <c r="AA136" s="171"/>
      <c r="AB136" s="171"/>
      <c r="AC136" s="171"/>
      <c r="AD136" s="171"/>
      <c r="AE136" s="171"/>
      <c r="AF136" s="171"/>
      <c r="AG136" s="171"/>
      <c r="AH136" s="171"/>
      <c r="AI136" s="171"/>
      <c r="AJ136" s="171"/>
      <c r="AK136" s="171"/>
      <c r="AL136" s="171"/>
      <c r="AM136" s="171"/>
      <c r="AN136" s="171"/>
      <c r="AO136" s="171"/>
    </row>
    <row r="137" spans="1:41" x14ac:dyDescent="0.4">
      <c r="A137" s="171"/>
      <c r="B137" s="170"/>
      <c r="C137" s="170"/>
      <c r="D137" s="170"/>
      <c r="E137" s="171"/>
      <c r="F137" s="171"/>
      <c r="G137" s="171"/>
      <c r="H137" s="171"/>
      <c r="I137" s="170"/>
      <c r="J137" s="171"/>
      <c r="K137" s="171"/>
      <c r="L137" s="171"/>
      <c r="M137" s="171"/>
      <c r="N137" s="171"/>
      <c r="O137" s="171"/>
      <c r="P137" s="171"/>
      <c r="Q137" s="171"/>
      <c r="R137" s="171"/>
      <c r="S137" s="171"/>
      <c r="T137" s="171"/>
      <c r="U137" s="171"/>
      <c r="V137" s="171"/>
      <c r="W137" s="171"/>
      <c r="X137" s="171"/>
      <c r="Y137" s="171"/>
      <c r="Z137" s="171"/>
      <c r="AA137" s="171"/>
      <c r="AB137" s="171"/>
      <c r="AC137" s="171"/>
      <c r="AD137" s="171"/>
      <c r="AE137" s="171"/>
      <c r="AF137" s="171"/>
      <c r="AG137" s="171"/>
      <c r="AH137" s="171"/>
      <c r="AI137" s="171"/>
      <c r="AJ137" s="171"/>
      <c r="AK137" s="171"/>
      <c r="AL137" s="171"/>
      <c r="AM137" s="171"/>
      <c r="AN137" s="171"/>
      <c r="AO137" s="171"/>
    </row>
    <row r="138" spans="1:41" x14ac:dyDescent="0.4">
      <c r="A138" s="171"/>
      <c r="B138" s="170"/>
      <c r="C138" s="170"/>
      <c r="D138" s="170"/>
      <c r="E138" s="171"/>
      <c r="F138" s="171"/>
      <c r="G138" s="171"/>
      <c r="H138" s="171"/>
      <c r="I138" s="170"/>
      <c r="J138" s="171"/>
      <c r="K138" s="171"/>
      <c r="L138" s="171"/>
      <c r="M138" s="171"/>
      <c r="N138" s="171"/>
      <c r="O138" s="171"/>
      <c r="P138" s="171"/>
      <c r="Q138" s="171"/>
      <c r="R138" s="171"/>
      <c r="S138" s="171"/>
      <c r="T138" s="171"/>
      <c r="U138" s="171"/>
      <c r="V138" s="171"/>
      <c r="W138" s="171"/>
      <c r="X138" s="171"/>
      <c r="Y138" s="171"/>
      <c r="Z138" s="171"/>
      <c r="AA138" s="171"/>
      <c r="AB138" s="171"/>
      <c r="AC138" s="171"/>
      <c r="AD138" s="171"/>
      <c r="AE138" s="171"/>
      <c r="AF138" s="171"/>
      <c r="AG138" s="171"/>
      <c r="AH138" s="171"/>
      <c r="AI138" s="171"/>
      <c r="AJ138" s="171"/>
      <c r="AK138" s="171"/>
      <c r="AL138" s="171"/>
      <c r="AM138" s="171"/>
      <c r="AN138" s="171"/>
      <c r="AO138" s="171"/>
    </row>
    <row r="139" spans="1:41" x14ac:dyDescent="0.4">
      <c r="A139" s="171"/>
      <c r="B139" s="170"/>
      <c r="C139" s="170"/>
      <c r="D139" s="170"/>
      <c r="E139" s="171"/>
      <c r="F139" s="171"/>
      <c r="G139" s="171"/>
      <c r="H139" s="171"/>
      <c r="I139" s="170"/>
      <c r="J139" s="171"/>
      <c r="K139" s="171"/>
      <c r="L139" s="171"/>
      <c r="M139" s="171"/>
      <c r="N139" s="171"/>
      <c r="O139" s="171"/>
      <c r="P139" s="171"/>
      <c r="Q139" s="171"/>
      <c r="R139" s="171"/>
      <c r="S139" s="171"/>
      <c r="T139" s="171"/>
      <c r="U139" s="171"/>
      <c r="V139" s="171"/>
      <c r="W139" s="171"/>
      <c r="X139" s="171"/>
      <c r="Y139" s="171"/>
      <c r="Z139" s="171"/>
      <c r="AA139" s="171"/>
      <c r="AB139" s="171"/>
      <c r="AC139" s="171"/>
      <c r="AD139" s="171"/>
      <c r="AE139" s="171"/>
      <c r="AF139" s="171"/>
      <c r="AG139" s="171"/>
      <c r="AH139" s="171"/>
      <c r="AI139" s="171"/>
      <c r="AJ139" s="171"/>
      <c r="AK139" s="171"/>
      <c r="AL139" s="171"/>
      <c r="AM139" s="171"/>
      <c r="AN139" s="171"/>
      <c r="AO139" s="171"/>
    </row>
    <row r="140" spans="1:41" x14ac:dyDescent="0.4">
      <c r="A140" s="171"/>
      <c r="B140" s="170"/>
      <c r="C140" s="170"/>
      <c r="D140" s="170"/>
      <c r="E140" s="171"/>
      <c r="F140" s="171"/>
      <c r="G140" s="171"/>
      <c r="H140" s="171"/>
      <c r="I140" s="170"/>
      <c r="J140" s="171"/>
      <c r="K140" s="171"/>
      <c r="L140" s="171"/>
      <c r="M140" s="171"/>
      <c r="N140" s="171"/>
      <c r="O140" s="171"/>
      <c r="P140" s="171"/>
      <c r="Q140" s="171"/>
      <c r="R140" s="171"/>
      <c r="S140" s="171"/>
      <c r="T140" s="171"/>
      <c r="U140" s="171"/>
      <c r="V140" s="171"/>
      <c r="W140" s="171"/>
      <c r="X140" s="171"/>
      <c r="Y140" s="171"/>
      <c r="Z140" s="171"/>
      <c r="AA140" s="171"/>
      <c r="AB140" s="171"/>
      <c r="AC140" s="171"/>
      <c r="AD140" s="171"/>
      <c r="AE140" s="171"/>
      <c r="AF140" s="171"/>
      <c r="AG140" s="171"/>
      <c r="AH140" s="171"/>
      <c r="AI140" s="171"/>
      <c r="AJ140" s="171"/>
      <c r="AK140" s="171"/>
      <c r="AL140" s="171"/>
      <c r="AM140" s="171"/>
      <c r="AN140" s="171"/>
      <c r="AO140" s="171"/>
    </row>
    <row r="141" spans="1:41" x14ac:dyDescent="0.4">
      <c r="A141" s="171"/>
      <c r="B141" s="170"/>
      <c r="C141" s="170"/>
      <c r="D141" s="170"/>
      <c r="E141" s="171"/>
      <c r="F141" s="171"/>
      <c r="G141" s="171"/>
      <c r="H141" s="171"/>
      <c r="I141" s="170"/>
      <c r="J141" s="171"/>
      <c r="K141" s="171"/>
      <c r="L141" s="171"/>
      <c r="M141" s="171"/>
      <c r="N141" s="171"/>
      <c r="O141" s="171"/>
      <c r="P141" s="171"/>
      <c r="Q141" s="171"/>
      <c r="R141" s="171"/>
      <c r="S141" s="171"/>
      <c r="T141" s="171"/>
      <c r="U141" s="171"/>
      <c r="V141" s="171"/>
      <c r="W141" s="171"/>
      <c r="X141" s="171"/>
      <c r="Y141" s="171"/>
      <c r="Z141" s="171"/>
      <c r="AA141" s="171"/>
      <c r="AB141" s="171"/>
      <c r="AC141" s="171"/>
      <c r="AD141" s="171"/>
      <c r="AE141" s="171"/>
      <c r="AF141" s="171"/>
      <c r="AG141" s="171"/>
      <c r="AH141" s="171"/>
      <c r="AI141" s="171"/>
      <c r="AJ141" s="171"/>
      <c r="AK141" s="171"/>
      <c r="AL141" s="171"/>
      <c r="AM141" s="171"/>
      <c r="AN141" s="171"/>
      <c r="AO141" s="171"/>
    </row>
    <row r="142" spans="1:41" x14ac:dyDescent="0.4">
      <c r="A142" s="171"/>
      <c r="B142" s="170"/>
      <c r="C142" s="170"/>
      <c r="D142" s="170"/>
      <c r="E142" s="171"/>
      <c r="F142" s="171"/>
      <c r="G142" s="171"/>
      <c r="H142" s="171"/>
      <c r="I142" s="170"/>
      <c r="J142" s="171"/>
      <c r="K142" s="171"/>
      <c r="L142" s="171"/>
      <c r="M142" s="171"/>
      <c r="N142" s="171"/>
      <c r="O142" s="171"/>
      <c r="P142" s="171"/>
      <c r="Q142" s="171"/>
      <c r="R142" s="171"/>
      <c r="S142" s="171"/>
      <c r="T142" s="171"/>
      <c r="U142" s="171"/>
      <c r="V142" s="171"/>
      <c r="W142" s="171"/>
      <c r="X142" s="171"/>
      <c r="Y142" s="171"/>
      <c r="Z142" s="171"/>
      <c r="AA142" s="171"/>
      <c r="AB142" s="171"/>
      <c r="AC142" s="171"/>
      <c r="AD142" s="171"/>
      <c r="AE142" s="171"/>
      <c r="AF142" s="171"/>
      <c r="AG142" s="171"/>
      <c r="AH142" s="171"/>
      <c r="AI142" s="171"/>
      <c r="AJ142" s="171"/>
      <c r="AK142" s="171"/>
      <c r="AL142" s="171"/>
      <c r="AM142" s="171"/>
      <c r="AN142" s="171"/>
      <c r="AO142" s="171"/>
    </row>
    <row r="143" spans="1:41" x14ac:dyDescent="0.4">
      <c r="A143" s="171"/>
      <c r="B143" s="170"/>
      <c r="C143" s="170"/>
      <c r="D143" s="170"/>
      <c r="E143" s="171"/>
      <c r="F143" s="171"/>
      <c r="G143" s="171"/>
      <c r="H143" s="171"/>
      <c r="I143" s="170"/>
      <c r="J143" s="171"/>
      <c r="K143" s="171"/>
      <c r="L143" s="171"/>
      <c r="M143" s="171"/>
      <c r="N143" s="171"/>
      <c r="O143" s="171"/>
      <c r="P143" s="171"/>
      <c r="Q143" s="171"/>
      <c r="R143" s="171"/>
      <c r="S143" s="171"/>
      <c r="T143" s="171"/>
      <c r="U143" s="171"/>
      <c r="V143" s="171"/>
      <c r="W143" s="171"/>
      <c r="X143" s="171"/>
      <c r="Y143" s="171"/>
      <c r="Z143" s="171"/>
      <c r="AA143" s="171"/>
      <c r="AB143" s="171"/>
      <c r="AC143" s="171"/>
      <c r="AD143" s="171"/>
      <c r="AE143" s="171"/>
      <c r="AF143" s="171"/>
      <c r="AG143" s="171"/>
      <c r="AH143" s="171"/>
      <c r="AI143" s="171"/>
      <c r="AJ143" s="171"/>
      <c r="AK143" s="171"/>
      <c r="AL143" s="171"/>
      <c r="AM143" s="171"/>
      <c r="AN143" s="171"/>
      <c r="AO143" s="171"/>
    </row>
    <row r="144" spans="1:41" x14ac:dyDescent="0.4">
      <c r="A144" s="171"/>
      <c r="B144" s="170"/>
      <c r="C144" s="170"/>
      <c r="D144" s="170"/>
      <c r="E144" s="171"/>
      <c r="F144" s="171"/>
      <c r="G144" s="171"/>
      <c r="H144" s="171"/>
      <c r="I144" s="170"/>
      <c r="J144" s="171"/>
      <c r="K144" s="171"/>
      <c r="L144" s="171"/>
      <c r="M144" s="171"/>
      <c r="N144" s="171"/>
      <c r="O144" s="171"/>
      <c r="P144" s="171"/>
      <c r="Q144" s="171"/>
      <c r="R144" s="171"/>
      <c r="S144" s="171"/>
      <c r="T144" s="171"/>
      <c r="U144" s="171"/>
      <c r="V144" s="171"/>
      <c r="W144" s="171"/>
      <c r="X144" s="171"/>
      <c r="Y144" s="171"/>
      <c r="Z144" s="171"/>
      <c r="AA144" s="171"/>
      <c r="AB144" s="171"/>
      <c r="AC144" s="171"/>
      <c r="AD144" s="171"/>
      <c r="AE144" s="171"/>
      <c r="AF144" s="171"/>
      <c r="AG144" s="171"/>
      <c r="AH144" s="171"/>
      <c r="AI144" s="171"/>
      <c r="AJ144" s="171"/>
      <c r="AK144" s="171"/>
      <c r="AL144" s="171"/>
      <c r="AM144" s="171"/>
      <c r="AN144" s="171"/>
      <c r="AO144" s="171"/>
    </row>
    <row r="145" spans="1:41" x14ac:dyDescent="0.4">
      <c r="A145" s="171"/>
      <c r="B145" s="170"/>
      <c r="C145" s="170"/>
      <c r="D145" s="170"/>
      <c r="E145" s="171"/>
      <c r="F145" s="171"/>
      <c r="G145" s="171"/>
      <c r="H145" s="171"/>
      <c r="I145" s="170"/>
      <c r="J145" s="171"/>
      <c r="K145" s="171"/>
      <c r="L145" s="171"/>
      <c r="M145" s="171"/>
      <c r="N145" s="171"/>
      <c r="O145" s="171"/>
      <c r="P145" s="171"/>
      <c r="Q145" s="171"/>
      <c r="R145" s="171"/>
      <c r="S145" s="171"/>
      <c r="T145" s="171"/>
      <c r="U145" s="171"/>
      <c r="V145" s="171"/>
      <c r="W145" s="171"/>
      <c r="X145" s="171"/>
      <c r="Y145" s="171"/>
      <c r="Z145" s="171"/>
      <c r="AA145" s="171"/>
      <c r="AB145" s="171"/>
      <c r="AC145" s="171"/>
      <c r="AD145" s="171"/>
      <c r="AE145" s="171"/>
      <c r="AF145" s="171"/>
      <c r="AG145" s="171"/>
      <c r="AH145" s="171"/>
      <c r="AI145" s="171"/>
      <c r="AJ145" s="171"/>
      <c r="AK145" s="171"/>
      <c r="AL145" s="171"/>
      <c r="AM145" s="171"/>
      <c r="AN145" s="171"/>
      <c r="AO145" s="171"/>
    </row>
    <row r="146" spans="1:41" x14ac:dyDescent="0.4">
      <c r="A146" s="171"/>
      <c r="B146" s="170"/>
      <c r="C146" s="170"/>
      <c r="D146" s="170"/>
      <c r="E146" s="171"/>
      <c r="F146" s="171"/>
      <c r="G146" s="171"/>
      <c r="H146" s="171"/>
      <c r="I146" s="170"/>
      <c r="J146" s="171"/>
      <c r="K146" s="171"/>
      <c r="L146" s="171"/>
      <c r="M146" s="171"/>
      <c r="N146" s="171"/>
      <c r="O146" s="171"/>
      <c r="P146" s="171"/>
      <c r="Q146" s="171"/>
      <c r="R146" s="171"/>
      <c r="S146" s="171"/>
      <c r="T146" s="171"/>
      <c r="U146" s="171"/>
      <c r="V146" s="171"/>
      <c r="W146" s="171"/>
      <c r="X146" s="171"/>
      <c r="Y146" s="171"/>
      <c r="Z146" s="171"/>
      <c r="AA146" s="171"/>
      <c r="AB146" s="171"/>
      <c r="AC146" s="171"/>
      <c r="AD146" s="171"/>
      <c r="AE146" s="171"/>
      <c r="AF146" s="171"/>
      <c r="AG146" s="171"/>
      <c r="AH146" s="171"/>
      <c r="AI146" s="171"/>
      <c r="AJ146" s="171"/>
      <c r="AK146" s="171"/>
      <c r="AL146" s="171"/>
      <c r="AM146" s="171"/>
      <c r="AN146" s="171"/>
      <c r="AO146" s="171"/>
    </row>
    <row r="147" spans="1:41" x14ac:dyDescent="0.4">
      <c r="A147" s="171"/>
      <c r="B147" s="170"/>
      <c r="C147" s="170"/>
      <c r="D147" s="170"/>
      <c r="E147" s="171"/>
      <c r="F147" s="171"/>
      <c r="G147" s="171"/>
      <c r="H147" s="171"/>
      <c r="I147" s="170"/>
      <c r="J147" s="171"/>
      <c r="K147" s="171"/>
      <c r="L147" s="171"/>
      <c r="M147" s="171"/>
      <c r="N147" s="171"/>
      <c r="O147" s="171"/>
      <c r="P147" s="171"/>
      <c r="Q147" s="171"/>
      <c r="R147" s="171"/>
      <c r="S147" s="171"/>
      <c r="T147" s="171"/>
      <c r="U147" s="171"/>
      <c r="V147" s="171"/>
      <c r="W147" s="171"/>
      <c r="X147" s="171"/>
      <c r="Y147" s="171"/>
      <c r="Z147" s="171"/>
      <c r="AA147" s="171"/>
      <c r="AB147" s="171"/>
      <c r="AC147" s="171"/>
      <c r="AD147" s="171"/>
      <c r="AE147" s="171"/>
      <c r="AF147" s="171"/>
      <c r="AG147" s="171"/>
      <c r="AH147" s="171"/>
      <c r="AI147" s="171"/>
      <c r="AJ147" s="171"/>
      <c r="AK147" s="171"/>
      <c r="AL147" s="171"/>
      <c r="AM147" s="171"/>
      <c r="AN147" s="171"/>
      <c r="AO147" s="171"/>
    </row>
    <row r="148" spans="1:41" x14ac:dyDescent="0.4">
      <c r="A148" s="171"/>
      <c r="B148" s="170"/>
      <c r="C148" s="170"/>
      <c r="D148" s="170"/>
      <c r="E148" s="171"/>
      <c r="F148" s="171"/>
      <c r="G148" s="171"/>
      <c r="H148" s="171"/>
      <c r="I148" s="170"/>
      <c r="J148" s="171"/>
      <c r="K148" s="171"/>
      <c r="L148" s="171"/>
      <c r="M148" s="171"/>
      <c r="N148" s="171"/>
      <c r="O148" s="171"/>
      <c r="P148" s="171"/>
      <c r="Q148" s="171"/>
      <c r="R148" s="171"/>
      <c r="S148" s="171"/>
      <c r="T148" s="171"/>
      <c r="U148" s="171"/>
      <c r="V148" s="171"/>
      <c r="W148" s="171"/>
      <c r="X148" s="171"/>
      <c r="Y148" s="171"/>
      <c r="Z148" s="171"/>
      <c r="AA148" s="171"/>
      <c r="AB148" s="171"/>
      <c r="AC148" s="171"/>
      <c r="AD148" s="171"/>
      <c r="AE148" s="171"/>
      <c r="AF148" s="171"/>
      <c r="AG148" s="171"/>
      <c r="AH148" s="171"/>
      <c r="AI148" s="171"/>
      <c r="AJ148" s="171"/>
      <c r="AK148" s="171"/>
      <c r="AL148" s="171"/>
      <c r="AM148" s="171"/>
      <c r="AN148" s="171"/>
      <c r="AO148" s="171"/>
    </row>
    <row r="149" spans="1:41" x14ac:dyDescent="0.4">
      <c r="A149" s="171"/>
      <c r="B149" s="170"/>
      <c r="C149" s="170"/>
      <c r="D149" s="170"/>
      <c r="E149" s="171"/>
      <c r="F149" s="171"/>
      <c r="G149" s="171"/>
      <c r="H149" s="171"/>
      <c r="I149" s="170"/>
      <c r="J149" s="171"/>
      <c r="K149" s="171"/>
      <c r="L149" s="171"/>
      <c r="M149" s="171"/>
      <c r="N149" s="171"/>
      <c r="O149" s="171"/>
      <c r="P149" s="171"/>
      <c r="Q149" s="171"/>
      <c r="R149" s="171"/>
      <c r="S149" s="171"/>
      <c r="T149" s="171"/>
      <c r="U149" s="171"/>
      <c r="V149" s="171"/>
      <c r="W149" s="171"/>
      <c r="X149" s="171"/>
      <c r="Y149" s="171"/>
      <c r="Z149" s="171"/>
      <c r="AA149" s="171"/>
      <c r="AB149" s="171"/>
      <c r="AC149" s="171"/>
      <c r="AD149" s="171"/>
      <c r="AE149" s="171"/>
      <c r="AF149" s="171"/>
      <c r="AG149" s="171"/>
      <c r="AH149" s="171"/>
      <c r="AI149" s="171"/>
      <c r="AJ149" s="171"/>
      <c r="AK149" s="171"/>
      <c r="AL149" s="171"/>
      <c r="AM149" s="171"/>
      <c r="AN149" s="171"/>
      <c r="AO149" s="171"/>
    </row>
    <row r="150" spans="1:41" x14ac:dyDescent="0.4">
      <c r="A150" s="171"/>
      <c r="B150" s="170"/>
      <c r="C150" s="170"/>
      <c r="D150" s="170"/>
      <c r="E150" s="171"/>
      <c r="F150" s="171"/>
      <c r="G150" s="171"/>
      <c r="H150" s="171"/>
      <c r="I150" s="170"/>
      <c r="J150" s="171"/>
      <c r="K150" s="171"/>
      <c r="L150" s="171"/>
      <c r="M150" s="171"/>
      <c r="N150" s="171"/>
      <c r="O150" s="171"/>
      <c r="P150" s="171"/>
      <c r="Q150" s="171"/>
      <c r="R150" s="171"/>
      <c r="S150" s="171"/>
      <c r="T150" s="171"/>
      <c r="U150" s="171"/>
      <c r="V150" s="171"/>
      <c r="W150" s="171"/>
      <c r="X150" s="171"/>
      <c r="Y150" s="171"/>
      <c r="Z150" s="171"/>
      <c r="AA150" s="171"/>
      <c r="AB150" s="171"/>
      <c r="AC150" s="171"/>
      <c r="AD150" s="171"/>
      <c r="AE150" s="171"/>
      <c r="AF150" s="171"/>
      <c r="AG150" s="171"/>
      <c r="AH150" s="171"/>
      <c r="AI150" s="171"/>
      <c r="AJ150" s="171"/>
      <c r="AK150" s="171"/>
      <c r="AL150" s="171"/>
      <c r="AM150" s="171"/>
      <c r="AN150" s="171"/>
      <c r="AO150" s="171"/>
    </row>
    <row r="151" spans="1:41" x14ac:dyDescent="0.4">
      <c r="A151" s="171"/>
      <c r="B151" s="170"/>
      <c r="C151" s="170"/>
      <c r="D151" s="170"/>
      <c r="E151" s="171"/>
      <c r="F151" s="171"/>
      <c r="G151" s="171"/>
      <c r="H151" s="171"/>
      <c r="I151" s="170"/>
      <c r="J151" s="171"/>
      <c r="K151" s="171"/>
      <c r="L151" s="171"/>
      <c r="M151" s="171"/>
      <c r="N151" s="171"/>
      <c r="O151" s="171"/>
      <c r="P151" s="171"/>
      <c r="Q151" s="171"/>
      <c r="R151" s="171"/>
      <c r="S151" s="171"/>
      <c r="T151" s="171"/>
      <c r="U151" s="171"/>
      <c r="V151" s="171"/>
      <c r="W151" s="171"/>
      <c r="X151" s="171"/>
      <c r="Y151" s="171"/>
      <c r="Z151" s="171"/>
      <c r="AA151" s="171"/>
      <c r="AB151" s="171"/>
      <c r="AC151" s="171"/>
      <c r="AD151" s="171"/>
      <c r="AE151" s="171"/>
      <c r="AF151" s="171"/>
      <c r="AG151" s="171"/>
      <c r="AH151" s="171"/>
      <c r="AI151" s="171"/>
      <c r="AJ151" s="171"/>
      <c r="AK151" s="171"/>
      <c r="AL151" s="171"/>
      <c r="AM151" s="171"/>
      <c r="AN151" s="171"/>
      <c r="AO151" s="171"/>
    </row>
    <row r="152" spans="1:41" x14ac:dyDescent="0.4">
      <c r="A152" s="171"/>
      <c r="B152" s="170"/>
      <c r="C152" s="170"/>
      <c r="D152" s="170"/>
      <c r="E152" s="171"/>
      <c r="F152" s="171"/>
      <c r="G152" s="171"/>
      <c r="H152" s="171"/>
      <c r="I152" s="170"/>
      <c r="J152" s="171"/>
      <c r="K152" s="171"/>
      <c r="L152" s="171"/>
      <c r="M152" s="171"/>
      <c r="N152" s="171"/>
      <c r="O152" s="171"/>
      <c r="P152" s="171"/>
      <c r="Q152" s="171"/>
      <c r="R152" s="171"/>
      <c r="S152" s="171"/>
      <c r="T152" s="171"/>
      <c r="U152" s="171"/>
      <c r="V152" s="171"/>
      <c r="W152" s="171"/>
      <c r="X152" s="171"/>
      <c r="Y152" s="171"/>
      <c r="Z152" s="171"/>
      <c r="AA152" s="171"/>
      <c r="AB152" s="171"/>
      <c r="AC152" s="171"/>
      <c r="AD152" s="171"/>
      <c r="AE152" s="171"/>
      <c r="AF152" s="171"/>
      <c r="AG152" s="171"/>
      <c r="AH152" s="171"/>
      <c r="AI152" s="171"/>
      <c r="AJ152" s="171"/>
      <c r="AK152" s="171"/>
      <c r="AL152" s="171"/>
      <c r="AM152" s="171"/>
      <c r="AN152" s="171"/>
      <c r="AO152" s="171"/>
    </row>
    <row r="153" spans="1:41" x14ac:dyDescent="0.4">
      <c r="A153" s="171"/>
      <c r="B153" s="170"/>
      <c r="C153" s="170"/>
      <c r="D153" s="170"/>
      <c r="E153" s="171"/>
      <c r="F153" s="171"/>
      <c r="G153" s="171"/>
      <c r="H153" s="171"/>
      <c r="I153" s="170"/>
      <c r="J153" s="171"/>
      <c r="K153" s="171"/>
      <c r="L153" s="171"/>
      <c r="M153" s="171"/>
      <c r="N153" s="171"/>
      <c r="O153" s="171"/>
      <c r="P153" s="171"/>
      <c r="Q153" s="171"/>
      <c r="R153" s="171"/>
      <c r="S153" s="171"/>
      <c r="T153" s="171"/>
      <c r="U153" s="171"/>
      <c r="V153" s="171"/>
      <c r="W153" s="171"/>
      <c r="X153" s="171"/>
      <c r="Y153" s="171"/>
      <c r="Z153" s="171"/>
      <c r="AA153" s="171"/>
      <c r="AB153" s="171"/>
      <c r="AC153" s="171"/>
      <c r="AD153" s="171"/>
      <c r="AE153" s="171"/>
      <c r="AF153" s="171"/>
      <c r="AG153" s="171"/>
      <c r="AH153" s="171"/>
      <c r="AI153" s="171"/>
      <c r="AJ153" s="171"/>
      <c r="AK153" s="171"/>
      <c r="AL153" s="171"/>
      <c r="AM153" s="171"/>
      <c r="AN153" s="171"/>
      <c r="AO153" s="171"/>
    </row>
    <row r="154" spans="1:41" x14ac:dyDescent="0.4">
      <c r="A154" s="171"/>
      <c r="B154" s="170"/>
      <c r="C154" s="170"/>
      <c r="D154" s="170"/>
      <c r="E154" s="171"/>
      <c r="F154" s="171"/>
      <c r="G154" s="171"/>
      <c r="H154" s="171"/>
      <c r="I154" s="170"/>
      <c r="J154" s="171"/>
      <c r="K154" s="171"/>
      <c r="L154" s="171"/>
      <c r="M154" s="171"/>
      <c r="N154" s="171"/>
      <c r="O154" s="171"/>
      <c r="P154" s="171"/>
      <c r="Q154" s="171"/>
      <c r="R154" s="171"/>
      <c r="S154" s="171"/>
      <c r="T154" s="171"/>
      <c r="U154" s="171"/>
      <c r="V154" s="171"/>
      <c r="W154" s="171"/>
      <c r="X154" s="171"/>
      <c r="Y154" s="171"/>
      <c r="Z154" s="171"/>
      <c r="AA154" s="171"/>
      <c r="AB154" s="171"/>
      <c r="AC154" s="171"/>
      <c r="AD154" s="171"/>
      <c r="AE154" s="171"/>
      <c r="AF154" s="171"/>
      <c r="AG154" s="171"/>
      <c r="AH154" s="171"/>
      <c r="AI154" s="171"/>
      <c r="AJ154" s="171"/>
      <c r="AK154" s="171"/>
      <c r="AL154" s="171"/>
      <c r="AM154" s="171"/>
      <c r="AN154" s="171"/>
      <c r="AO154" s="171"/>
    </row>
    <row r="155" spans="1:41" x14ac:dyDescent="0.4">
      <c r="A155" s="171"/>
      <c r="B155" s="170"/>
      <c r="C155" s="170"/>
      <c r="D155" s="170"/>
      <c r="E155" s="171"/>
      <c r="F155" s="171"/>
      <c r="G155" s="171"/>
      <c r="H155" s="171"/>
      <c r="I155" s="170"/>
      <c r="J155" s="171"/>
      <c r="K155" s="171"/>
      <c r="L155" s="171"/>
      <c r="M155" s="171"/>
      <c r="N155" s="171"/>
      <c r="O155" s="171"/>
      <c r="P155" s="171"/>
      <c r="Q155" s="171"/>
      <c r="R155" s="171"/>
      <c r="S155" s="171"/>
      <c r="T155" s="171"/>
      <c r="U155" s="171"/>
      <c r="V155" s="171"/>
      <c r="W155" s="171"/>
      <c r="X155" s="171"/>
      <c r="Y155" s="171"/>
      <c r="Z155" s="171"/>
      <c r="AA155" s="171"/>
      <c r="AB155" s="171"/>
      <c r="AC155" s="171"/>
      <c r="AD155" s="171"/>
      <c r="AE155" s="171"/>
      <c r="AF155" s="171"/>
      <c r="AG155" s="171"/>
      <c r="AH155" s="171"/>
      <c r="AI155" s="171"/>
      <c r="AJ155" s="171"/>
      <c r="AK155" s="171"/>
      <c r="AL155" s="171"/>
      <c r="AM155" s="171"/>
      <c r="AN155" s="171"/>
      <c r="AO155" s="171"/>
    </row>
    <row r="156" spans="1:41" x14ac:dyDescent="0.4">
      <c r="A156" s="171"/>
      <c r="B156" s="170"/>
      <c r="C156" s="170"/>
      <c r="D156" s="170"/>
      <c r="E156" s="171"/>
      <c r="F156" s="171"/>
      <c r="G156" s="171"/>
      <c r="H156" s="171"/>
      <c r="I156" s="170"/>
      <c r="J156" s="171"/>
      <c r="K156" s="171"/>
      <c r="L156" s="171"/>
      <c r="M156" s="171"/>
      <c r="N156" s="171"/>
      <c r="O156" s="171"/>
      <c r="P156" s="171"/>
      <c r="Q156" s="171"/>
      <c r="R156" s="171"/>
      <c r="S156" s="171"/>
      <c r="T156" s="171"/>
      <c r="U156" s="171"/>
      <c r="V156" s="171"/>
      <c r="W156" s="171"/>
      <c r="X156" s="171"/>
      <c r="Y156" s="171"/>
      <c r="Z156" s="171"/>
      <c r="AA156" s="171"/>
      <c r="AB156" s="171"/>
      <c r="AC156" s="171"/>
      <c r="AD156" s="171"/>
      <c r="AE156" s="171"/>
      <c r="AF156" s="171"/>
      <c r="AG156" s="171"/>
      <c r="AH156" s="171"/>
      <c r="AI156" s="171"/>
      <c r="AJ156" s="171"/>
      <c r="AK156" s="171"/>
      <c r="AL156" s="171"/>
      <c r="AM156" s="171"/>
      <c r="AN156" s="171"/>
      <c r="AO156" s="171"/>
    </row>
    <row r="157" spans="1:41" x14ac:dyDescent="0.4">
      <c r="A157" s="171"/>
      <c r="B157" s="170"/>
      <c r="C157" s="170"/>
      <c r="D157" s="170"/>
      <c r="E157" s="171"/>
      <c r="F157" s="171"/>
      <c r="G157" s="171"/>
      <c r="H157" s="171"/>
      <c r="I157" s="170"/>
      <c r="J157" s="171"/>
      <c r="K157" s="171"/>
      <c r="L157" s="171"/>
      <c r="M157" s="171"/>
      <c r="N157" s="171"/>
      <c r="O157" s="171"/>
      <c r="P157" s="171"/>
      <c r="Q157" s="171"/>
      <c r="R157" s="171"/>
      <c r="S157" s="171"/>
      <c r="T157" s="171"/>
      <c r="U157" s="171"/>
      <c r="V157" s="171"/>
      <c r="W157" s="171"/>
      <c r="X157" s="171"/>
      <c r="Y157" s="171"/>
      <c r="Z157" s="171"/>
      <c r="AA157" s="171"/>
      <c r="AB157" s="171"/>
      <c r="AC157" s="171"/>
      <c r="AD157" s="171"/>
      <c r="AE157" s="171"/>
      <c r="AF157" s="171"/>
      <c r="AG157" s="171"/>
      <c r="AH157" s="171"/>
      <c r="AI157" s="171"/>
      <c r="AJ157" s="171"/>
      <c r="AK157" s="171"/>
      <c r="AL157" s="171"/>
      <c r="AM157" s="171"/>
      <c r="AN157" s="171"/>
      <c r="AO157" s="171"/>
    </row>
    <row r="158" spans="1:41" x14ac:dyDescent="0.4">
      <c r="A158" s="171"/>
      <c r="B158" s="170"/>
      <c r="C158" s="170"/>
      <c r="D158" s="170"/>
      <c r="E158" s="171"/>
      <c r="F158" s="171"/>
      <c r="G158" s="171"/>
      <c r="H158" s="171"/>
      <c r="I158" s="170"/>
      <c r="J158" s="171"/>
      <c r="K158" s="171"/>
      <c r="L158" s="171"/>
      <c r="M158" s="171"/>
      <c r="N158" s="171"/>
      <c r="O158" s="171"/>
      <c r="P158" s="171"/>
      <c r="Q158" s="171"/>
      <c r="R158" s="171"/>
      <c r="S158" s="171"/>
      <c r="T158" s="171"/>
      <c r="U158" s="171"/>
      <c r="V158" s="171"/>
      <c r="W158" s="171"/>
      <c r="X158" s="171"/>
      <c r="Y158" s="171"/>
      <c r="Z158" s="171"/>
      <c r="AA158" s="171"/>
      <c r="AB158" s="171"/>
      <c r="AC158" s="171"/>
      <c r="AD158" s="171"/>
      <c r="AE158" s="171"/>
      <c r="AF158" s="171"/>
      <c r="AG158" s="171"/>
      <c r="AH158" s="171"/>
      <c r="AI158" s="171"/>
      <c r="AJ158" s="171"/>
      <c r="AK158" s="171"/>
      <c r="AL158" s="171"/>
      <c r="AM158" s="171"/>
      <c r="AN158" s="171"/>
      <c r="AO158" s="171"/>
    </row>
    <row r="159" spans="1:41" x14ac:dyDescent="0.4">
      <c r="A159" s="171"/>
      <c r="B159" s="170"/>
      <c r="C159" s="170"/>
      <c r="D159" s="170"/>
      <c r="E159" s="171"/>
      <c r="F159" s="171"/>
      <c r="G159" s="171"/>
      <c r="H159" s="171"/>
      <c r="I159" s="170"/>
      <c r="J159" s="171"/>
      <c r="K159" s="171"/>
      <c r="L159" s="171"/>
      <c r="M159" s="171"/>
      <c r="N159" s="171"/>
      <c r="O159" s="171"/>
      <c r="P159" s="171"/>
      <c r="Q159" s="171"/>
      <c r="R159" s="171"/>
      <c r="S159" s="171"/>
      <c r="T159" s="171"/>
      <c r="U159" s="171"/>
      <c r="V159" s="171"/>
      <c r="W159" s="171"/>
      <c r="X159" s="171"/>
      <c r="Y159" s="171"/>
      <c r="Z159" s="171"/>
      <c r="AA159" s="171"/>
      <c r="AB159" s="171"/>
      <c r="AC159" s="171"/>
      <c r="AD159" s="171"/>
      <c r="AE159" s="171"/>
      <c r="AF159" s="171"/>
      <c r="AG159" s="171"/>
      <c r="AH159" s="171"/>
      <c r="AI159" s="171"/>
      <c r="AJ159" s="171"/>
      <c r="AK159" s="171"/>
      <c r="AL159" s="171"/>
      <c r="AM159" s="171"/>
      <c r="AN159" s="171"/>
      <c r="AO159" s="171"/>
    </row>
    <row r="160" spans="1:41" x14ac:dyDescent="0.4">
      <c r="A160" s="171"/>
      <c r="B160" s="170"/>
      <c r="C160" s="170"/>
      <c r="D160" s="170"/>
      <c r="E160" s="171"/>
      <c r="F160" s="171"/>
      <c r="G160" s="171"/>
      <c r="H160" s="171"/>
      <c r="I160" s="170"/>
      <c r="J160" s="171"/>
      <c r="K160" s="171"/>
      <c r="L160" s="171"/>
      <c r="M160" s="171"/>
      <c r="N160" s="171"/>
      <c r="O160" s="171"/>
      <c r="P160" s="171"/>
      <c r="Q160" s="171"/>
      <c r="R160" s="171"/>
      <c r="S160" s="171"/>
      <c r="T160" s="171"/>
      <c r="U160" s="171"/>
      <c r="V160" s="171"/>
      <c r="W160" s="171"/>
      <c r="X160" s="171"/>
      <c r="Y160" s="171"/>
      <c r="Z160" s="171"/>
      <c r="AA160" s="171"/>
      <c r="AB160" s="171"/>
      <c r="AC160" s="171"/>
      <c r="AD160" s="171"/>
      <c r="AE160" s="171"/>
      <c r="AF160" s="171"/>
      <c r="AG160" s="171"/>
      <c r="AH160" s="171"/>
      <c r="AI160" s="171"/>
      <c r="AJ160" s="171"/>
      <c r="AK160" s="171"/>
      <c r="AL160" s="171"/>
      <c r="AM160" s="171"/>
      <c r="AN160" s="171"/>
      <c r="AO160" s="171"/>
    </row>
    <row r="161" spans="1:41" x14ac:dyDescent="0.4">
      <c r="A161" s="171"/>
      <c r="B161" s="170"/>
      <c r="C161" s="170"/>
      <c r="D161" s="170"/>
      <c r="E161" s="171"/>
      <c r="F161" s="171"/>
      <c r="G161" s="171"/>
      <c r="H161" s="171"/>
      <c r="I161" s="170"/>
      <c r="J161" s="171"/>
      <c r="K161" s="171"/>
      <c r="L161" s="171"/>
      <c r="M161" s="171"/>
      <c r="N161" s="171"/>
      <c r="O161" s="171"/>
      <c r="P161" s="171"/>
      <c r="Q161" s="171"/>
      <c r="R161" s="171"/>
      <c r="S161" s="171"/>
      <c r="T161" s="171"/>
      <c r="U161" s="171"/>
      <c r="V161" s="171"/>
      <c r="W161" s="171"/>
      <c r="X161" s="171"/>
      <c r="Y161" s="171"/>
      <c r="Z161" s="171"/>
      <c r="AA161" s="171"/>
      <c r="AB161" s="171"/>
      <c r="AC161" s="171"/>
      <c r="AD161" s="171"/>
      <c r="AE161" s="171"/>
      <c r="AF161" s="171"/>
      <c r="AG161" s="171"/>
      <c r="AH161" s="171"/>
      <c r="AI161" s="171"/>
      <c r="AJ161" s="171"/>
      <c r="AK161" s="171"/>
      <c r="AL161" s="171"/>
      <c r="AM161" s="171"/>
      <c r="AN161" s="171"/>
      <c r="AO161" s="171"/>
    </row>
    <row r="162" spans="1:41" x14ac:dyDescent="0.4">
      <c r="A162" s="171"/>
      <c r="B162" s="170"/>
      <c r="C162" s="170"/>
      <c r="D162" s="170"/>
      <c r="E162" s="171"/>
      <c r="F162" s="171"/>
      <c r="G162" s="171"/>
      <c r="H162" s="171"/>
      <c r="I162" s="170"/>
      <c r="J162" s="171"/>
      <c r="K162" s="171"/>
      <c r="L162" s="171"/>
      <c r="M162" s="171"/>
      <c r="N162" s="171"/>
      <c r="O162" s="171"/>
      <c r="P162" s="171"/>
      <c r="Q162" s="171"/>
      <c r="R162" s="171"/>
      <c r="S162" s="171"/>
      <c r="T162" s="171"/>
      <c r="U162" s="171"/>
      <c r="V162" s="171"/>
      <c r="W162" s="171"/>
      <c r="X162" s="171"/>
      <c r="Y162" s="171"/>
      <c r="Z162" s="171"/>
      <c r="AA162" s="171"/>
      <c r="AB162" s="171"/>
      <c r="AC162" s="171"/>
      <c r="AD162" s="171"/>
      <c r="AE162" s="171"/>
      <c r="AF162" s="171"/>
      <c r="AG162" s="171"/>
      <c r="AH162" s="171"/>
      <c r="AI162" s="171"/>
      <c r="AJ162" s="171"/>
      <c r="AK162" s="171"/>
      <c r="AL162" s="171"/>
      <c r="AM162" s="171"/>
      <c r="AN162" s="171"/>
      <c r="AO162" s="171"/>
    </row>
    <row r="163" spans="1:41" x14ac:dyDescent="0.4">
      <c r="A163" s="171"/>
      <c r="B163" s="170"/>
      <c r="C163" s="170"/>
      <c r="D163" s="170"/>
      <c r="E163" s="171"/>
      <c r="F163" s="171"/>
      <c r="G163" s="171"/>
      <c r="H163" s="171"/>
      <c r="I163" s="170"/>
      <c r="J163" s="171"/>
      <c r="K163" s="171"/>
      <c r="L163" s="171"/>
      <c r="M163" s="171"/>
      <c r="N163" s="171"/>
      <c r="O163" s="171"/>
      <c r="P163" s="171"/>
      <c r="Q163" s="171"/>
      <c r="R163" s="171"/>
      <c r="S163" s="171"/>
      <c r="T163" s="171"/>
      <c r="U163" s="171"/>
      <c r="V163" s="171"/>
      <c r="W163" s="171"/>
      <c r="X163" s="171"/>
      <c r="Y163" s="171"/>
      <c r="Z163" s="171"/>
      <c r="AA163" s="171"/>
      <c r="AB163" s="171"/>
      <c r="AC163" s="171"/>
      <c r="AD163" s="171"/>
      <c r="AE163" s="171"/>
      <c r="AF163" s="171"/>
      <c r="AG163" s="171"/>
      <c r="AH163" s="171"/>
      <c r="AI163" s="171"/>
      <c r="AJ163" s="171"/>
      <c r="AK163" s="171"/>
      <c r="AL163" s="171"/>
      <c r="AM163" s="171"/>
      <c r="AN163" s="171"/>
      <c r="AO163" s="171"/>
    </row>
    <row r="164" spans="1:41" x14ac:dyDescent="0.4">
      <c r="A164" s="171"/>
      <c r="B164" s="170"/>
      <c r="C164" s="170"/>
      <c r="D164" s="170"/>
      <c r="E164" s="171"/>
      <c r="F164" s="171"/>
      <c r="G164" s="171"/>
      <c r="H164" s="171"/>
      <c r="I164" s="170"/>
      <c r="J164" s="171"/>
      <c r="K164" s="171"/>
      <c r="L164" s="171"/>
      <c r="M164" s="171"/>
      <c r="N164" s="171"/>
      <c r="O164" s="171"/>
      <c r="P164" s="171"/>
      <c r="Q164" s="171"/>
      <c r="R164" s="171"/>
      <c r="S164" s="171"/>
      <c r="T164" s="171"/>
      <c r="U164" s="171"/>
      <c r="V164" s="171"/>
      <c r="W164" s="171"/>
      <c r="X164" s="171"/>
      <c r="Y164" s="171"/>
      <c r="Z164" s="171"/>
      <c r="AA164" s="171"/>
      <c r="AB164" s="171"/>
      <c r="AC164" s="171"/>
      <c r="AD164" s="171"/>
      <c r="AE164" s="171"/>
      <c r="AF164" s="171"/>
      <c r="AG164" s="171"/>
      <c r="AH164" s="171"/>
      <c r="AI164" s="171"/>
      <c r="AJ164" s="171"/>
      <c r="AK164" s="171"/>
      <c r="AL164" s="171"/>
      <c r="AM164" s="171"/>
      <c r="AN164" s="171"/>
      <c r="AO164" s="171"/>
    </row>
    <row r="165" spans="1:41" x14ac:dyDescent="0.4">
      <c r="A165" s="171"/>
      <c r="B165" s="170"/>
      <c r="C165" s="170"/>
      <c r="D165" s="170"/>
      <c r="E165" s="171"/>
      <c r="F165" s="171"/>
      <c r="G165" s="171"/>
      <c r="H165" s="171"/>
      <c r="I165" s="170"/>
      <c r="J165" s="171"/>
      <c r="K165" s="171"/>
      <c r="L165" s="171"/>
      <c r="M165" s="171"/>
      <c r="N165" s="171"/>
      <c r="O165" s="171"/>
      <c r="P165" s="171"/>
      <c r="Q165" s="171"/>
      <c r="R165" s="171"/>
      <c r="S165" s="171"/>
      <c r="T165" s="171"/>
      <c r="U165" s="171"/>
      <c r="V165" s="171"/>
      <c r="W165" s="171"/>
      <c r="X165" s="171"/>
      <c r="Y165" s="171"/>
      <c r="Z165" s="171"/>
      <c r="AA165" s="171"/>
      <c r="AB165" s="171"/>
      <c r="AC165" s="171"/>
      <c r="AD165" s="171"/>
      <c r="AE165" s="171"/>
      <c r="AF165" s="171"/>
      <c r="AG165" s="171"/>
      <c r="AH165" s="171"/>
      <c r="AI165" s="171"/>
      <c r="AJ165" s="171"/>
      <c r="AK165" s="171"/>
      <c r="AL165" s="171"/>
      <c r="AM165" s="171"/>
      <c r="AN165" s="171"/>
      <c r="AO165" s="171"/>
    </row>
    <row r="166" spans="1:41" x14ac:dyDescent="0.4">
      <c r="A166" s="171"/>
      <c r="B166" s="170"/>
      <c r="C166" s="170"/>
      <c r="D166" s="170"/>
      <c r="E166" s="171"/>
      <c r="F166" s="171"/>
      <c r="G166" s="171"/>
      <c r="H166" s="171"/>
      <c r="I166" s="170"/>
      <c r="J166" s="171"/>
      <c r="K166" s="171"/>
      <c r="L166" s="171"/>
      <c r="M166" s="171"/>
      <c r="N166" s="171"/>
      <c r="O166" s="171"/>
      <c r="P166" s="171"/>
      <c r="Q166" s="171"/>
      <c r="R166" s="171"/>
      <c r="S166" s="171"/>
      <c r="T166" s="171"/>
      <c r="U166" s="171"/>
      <c r="V166" s="171"/>
      <c r="W166" s="171"/>
      <c r="X166" s="171"/>
      <c r="Y166" s="171"/>
      <c r="Z166" s="171"/>
      <c r="AA166" s="171"/>
      <c r="AB166" s="171"/>
      <c r="AC166" s="171"/>
      <c r="AD166" s="171"/>
      <c r="AE166" s="171"/>
      <c r="AF166" s="171"/>
      <c r="AG166" s="171"/>
      <c r="AH166" s="171"/>
      <c r="AI166" s="171"/>
      <c r="AJ166" s="171"/>
      <c r="AK166" s="171"/>
      <c r="AL166" s="171"/>
      <c r="AM166" s="171"/>
      <c r="AN166" s="171"/>
      <c r="AO166" s="171"/>
    </row>
    <row r="167" spans="1:41" x14ac:dyDescent="0.4">
      <c r="A167" s="171"/>
      <c r="B167" s="170"/>
      <c r="C167" s="170"/>
      <c r="D167" s="170"/>
      <c r="E167" s="171"/>
      <c r="F167" s="171"/>
      <c r="G167" s="171"/>
      <c r="H167" s="171"/>
      <c r="I167" s="170"/>
      <c r="J167" s="171"/>
      <c r="K167" s="171"/>
      <c r="L167" s="171"/>
      <c r="M167" s="171"/>
      <c r="N167" s="171"/>
      <c r="O167" s="171"/>
      <c r="P167" s="171"/>
      <c r="Q167" s="171"/>
      <c r="R167" s="171"/>
      <c r="S167" s="171"/>
      <c r="T167" s="171"/>
      <c r="U167" s="171"/>
      <c r="V167" s="171"/>
      <c r="W167" s="171"/>
      <c r="X167" s="171"/>
      <c r="Y167" s="171"/>
      <c r="Z167" s="171"/>
      <c r="AA167" s="171"/>
      <c r="AB167" s="171"/>
      <c r="AC167" s="171"/>
      <c r="AD167" s="171"/>
      <c r="AE167" s="171"/>
      <c r="AF167" s="171"/>
      <c r="AG167" s="171"/>
      <c r="AH167" s="171"/>
      <c r="AI167" s="171"/>
      <c r="AJ167" s="171"/>
      <c r="AK167" s="171"/>
      <c r="AL167" s="171"/>
      <c r="AM167" s="171"/>
      <c r="AN167" s="171"/>
      <c r="AO167" s="171"/>
    </row>
    <row r="168" spans="1:41" x14ac:dyDescent="0.4">
      <c r="A168" s="171"/>
      <c r="B168" s="170"/>
      <c r="C168" s="170"/>
      <c r="D168" s="170"/>
      <c r="E168" s="171"/>
      <c r="F168" s="171"/>
      <c r="G168" s="171"/>
      <c r="H168" s="171"/>
      <c r="I168" s="170"/>
      <c r="J168" s="171"/>
      <c r="K168" s="171"/>
      <c r="L168" s="171"/>
      <c r="M168" s="171"/>
      <c r="N168" s="171"/>
      <c r="O168" s="171"/>
      <c r="P168" s="171"/>
      <c r="Q168" s="171"/>
      <c r="R168" s="171"/>
      <c r="S168" s="171"/>
      <c r="T168" s="171"/>
      <c r="U168" s="171"/>
      <c r="V168" s="171"/>
      <c r="W168" s="171"/>
      <c r="X168" s="171"/>
      <c r="Y168" s="171"/>
      <c r="Z168" s="171"/>
      <c r="AA168" s="171"/>
      <c r="AB168" s="171"/>
      <c r="AC168" s="171"/>
      <c r="AD168" s="171"/>
      <c r="AE168" s="171"/>
      <c r="AF168" s="171"/>
      <c r="AG168" s="171"/>
      <c r="AH168" s="171"/>
      <c r="AI168" s="171"/>
      <c r="AJ168" s="171"/>
      <c r="AK168" s="171"/>
      <c r="AL168" s="171"/>
      <c r="AM168" s="171"/>
      <c r="AN168" s="171"/>
      <c r="AO168" s="171"/>
    </row>
    <row r="169" spans="1:41" x14ac:dyDescent="0.4">
      <c r="A169" s="171"/>
      <c r="B169" s="170"/>
      <c r="C169" s="170"/>
      <c r="D169" s="170"/>
      <c r="E169" s="171"/>
      <c r="F169" s="171"/>
      <c r="G169" s="171"/>
      <c r="H169" s="171"/>
      <c r="I169" s="170"/>
      <c r="J169" s="171"/>
      <c r="K169" s="171"/>
      <c r="L169" s="171"/>
      <c r="M169" s="171"/>
      <c r="N169" s="171"/>
      <c r="O169" s="171"/>
      <c r="P169" s="171"/>
      <c r="Q169" s="171"/>
      <c r="R169" s="171"/>
      <c r="S169" s="171"/>
      <c r="T169" s="171"/>
      <c r="U169" s="171"/>
      <c r="V169" s="171"/>
      <c r="W169" s="171"/>
      <c r="X169" s="171"/>
      <c r="Y169" s="171"/>
      <c r="Z169" s="171"/>
      <c r="AA169" s="171"/>
      <c r="AB169" s="171"/>
      <c r="AC169" s="171"/>
      <c r="AD169" s="171"/>
      <c r="AE169" s="171"/>
      <c r="AF169" s="171"/>
      <c r="AG169" s="171"/>
      <c r="AH169" s="171"/>
      <c r="AI169" s="171"/>
      <c r="AJ169" s="171"/>
      <c r="AK169" s="171"/>
      <c r="AL169" s="171"/>
      <c r="AM169" s="171"/>
      <c r="AN169" s="171"/>
      <c r="AO169" s="171"/>
    </row>
    <row r="170" spans="1:41" x14ac:dyDescent="0.4">
      <c r="A170" s="171"/>
      <c r="B170" s="170"/>
      <c r="C170" s="170"/>
      <c r="D170" s="170"/>
      <c r="E170" s="171"/>
      <c r="F170" s="171"/>
      <c r="G170" s="171"/>
      <c r="H170" s="171"/>
      <c r="I170" s="170"/>
      <c r="J170" s="171"/>
      <c r="K170" s="171"/>
      <c r="L170" s="171"/>
      <c r="M170" s="171"/>
      <c r="N170" s="171"/>
      <c r="O170" s="171"/>
      <c r="P170" s="171"/>
      <c r="Q170" s="171"/>
      <c r="R170" s="171"/>
      <c r="S170" s="171"/>
      <c r="T170" s="171"/>
      <c r="U170" s="171"/>
      <c r="V170" s="171"/>
      <c r="W170" s="171"/>
      <c r="X170" s="171"/>
      <c r="Y170" s="171"/>
      <c r="Z170" s="171"/>
      <c r="AA170" s="171"/>
      <c r="AB170" s="171"/>
      <c r="AC170" s="171"/>
      <c r="AD170" s="171"/>
      <c r="AE170" s="171"/>
      <c r="AF170" s="171"/>
      <c r="AG170" s="171"/>
      <c r="AH170" s="171"/>
      <c r="AI170" s="171"/>
      <c r="AJ170" s="171"/>
      <c r="AK170" s="171"/>
      <c r="AL170" s="171"/>
      <c r="AM170" s="171"/>
      <c r="AN170" s="171"/>
      <c r="AO170" s="171"/>
    </row>
    <row r="171" spans="1:41" x14ac:dyDescent="0.4">
      <c r="A171" s="171"/>
      <c r="B171" s="170"/>
      <c r="C171" s="170"/>
      <c r="D171" s="170"/>
      <c r="E171" s="171"/>
      <c r="F171" s="171"/>
      <c r="G171" s="171"/>
      <c r="H171" s="171"/>
      <c r="I171" s="170"/>
      <c r="J171" s="171"/>
      <c r="K171" s="171"/>
      <c r="L171" s="171"/>
      <c r="M171" s="171"/>
      <c r="N171" s="171"/>
      <c r="O171" s="171"/>
      <c r="P171" s="171"/>
      <c r="Q171" s="171"/>
      <c r="R171" s="171"/>
      <c r="S171" s="171"/>
      <c r="T171" s="171"/>
      <c r="U171" s="171"/>
      <c r="V171" s="171"/>
      <c r="W171" s="171"/>
      <c r="X171" s="171"/>
      <c r="Y171" s="171"/>
      <c r="Z171" s="171"/>
      <c r="AA171" s="171"/>
      <c r="AB171" s="171"/>
      <c r="AC171" s="171"/>
      <c r="AD171" s="171"/>
      <c r="AE171" s="171"/>
      <c r="AF171" s="171"/>
      <c r="AG171" s="171"/>
      <c r="AH171" s="171"/>
      <c r="AI171" s="171"/>
      <c r="AJ171" s="171"/>
      <c r="AK171" s="171"/>
      <c r="AL171" s="171"/>
      <c r="AM171" s="171"/>
      <c r="AN171" s="171"/>
      <c r="AO171" s="171"/>
    </row>
    <row r="172" spans="1:41" x14ac:dyDescent="0.4">
      <c r="A172" s="171"/>
      <c r="B172" s="170"/>
      <c r="C172" s="170"/>
      <c r="D172" s="170"/>
      <c r="E172" s="171"/>
      <c r="F172" s="171"/>
      <c r="G172" s="171"/>
      <c r="H172" s="171"/>
      <c r="I172" s="170"/>
      <c r="J172" s="171"/>
      <c r="K172" s="171"/>
      <c r="L172" s="171"/>
      <c r="M172" s="171"/>
      <c r="N172" s="171"/>
      <c r="O172" s="171"/>
      <c r="P172" s="171"/>
      <c r="Q172" s="171"/>
      <c r="R172" s="171"/>
      <c r="S172" s="171"/>
      <c r="T172" s="171"/>
      <c r="U172" s="171"/>
      <c r="V172" s="171"/>
      <c r="W172" s="171"/>
      <c r="X172" s="171"/>
      <c r="Y172" s="171"/>
      <c r="Z172" s="171"/>
      <c r="AA172" s="171"/>
      <c r="AB172" s="171"/>
      <c r="AC172" s="171"/>
      <c r="AD172" s="171"/>
      <c r="AE172" s="171"/>
      <c r="AF172" s="171"/>
      <c r="AG172" s="171"/>
      <c r="AH172" s="171"/>
      <c r="AI172" s="171"/>
      <c r="AJ172" s="171"/>
      <c r="AK172" s="171"/>
      <c r="AL172" s="171"/>
      <c r="AM172" s="171"/>
      <c r="AN172" s="171"/>
      <c r="AO172" s="171"/>
    </row>
    <row r="173" spans="1:41" x14ac:dyDescent="0.4">
      <c r="A173" s="171"/>
      <c r="B173" s="170"/>
      <c r="C173" s="170"/>
      <c r="D173" s="170"/>
      <c r="E173" s="171"/>
      <c r="F173" s="171"/>
      <c r="G173" s="171"/>
      <c r="H173" s="171"/>
      <c r="I173" s="170"/>
      <c r="J173" s="171"/>
      <c r="K173" s="171"/>
      <c r="L173" s="171"/>
      <c r="M173" s="171"/>
      <c r="N173" s="171"/>
      <c r="O173" s="171"/>
      <c r="P173" s="171"/>
      <c r="Q173" s="171"/>
      <c r="R173" s="171"/>
      <c r="S173" s="171"/>
      <c r="T173" s="171"/>
      <c r="U173" s="171"/>
      <c r="V173" s="171"/>
      <c r="W173" s="171"/>
      <c r="X173" s="171"/>
      <c r="Y173" s="171"/>
      <c r="Z173" s="171"/>
      <c r="AA173" s="171"/>
      <c r="AB173" s="171"/>
      <c r="AC173" s="171"/>
      <c r="AD173" s="171"/>
      <c r="AE173" s="171"/>
      <c r="AF173" s="171"/>
      <c r="AG173" s="171"/>
      <c r="AH173" s="171"/>
      <c r="AI173" s="171"/>
      <c r="AJ173" s="171"/>
      <c r="AK173" s="171"/>
      <c r="AL173" s="171"/>
      <c r="AM173" s="171"/>
      <c r="AN173" s="171"/>
      <c r="AO173" s="171"/>
    </row>
    <row r="174" spans="1:41" x14ac:dyDescent="0.4">
      <c r="A174" s="171"/>
      <c r="B174" s="170"/>
      <c r="C174" s="170"/>
      <c r="D174" s="170"/>
      <c r="E174" s="171"/>
      <c r="F174" s="171"/>
      <c r="G174" s="171"/>
      <c r="H174" s="171"/>
      <c r="I174" s="170"/>
      <c r="J174" s="171"/>
      <c r="K174" s="171"/>
      <c r="L174" s="171"/>
      <c r="M174" s="171"/>
      <c r="N174" s="171"/>
      <c r="O174" s="171"/>
      <c r="P174" s="171"/>
      <c r="Q174" s="171"/>
      <c r="R174" s="171"/>
      <c r="S174" s="171"/>
      <c r="T174" s="171"/>
      <c r="U174" s="171"/>
      <c r="V174" s="171"/>
      <c r="W174" s="171"/>
      <c r="X174" s="171"/>
      <c r="Y174" s="171"/>
      <c r="Z174" s="171"/>
      <c r="AA174" s="171"/>
      <c r="AB174" s="171"/>
      <c r="AC174" s="171"/>
      <c r="AD174" s="171"/>
      <c r="AE174" s="171"/>
      <c r="AF174" s="171"/>
      <c r="AG174" s="171"/>
      <c r="AH174" s="171"/>
      <c r="AI174" s="171"/>
      <c r="AJ174" s="171"/>
      <c r="AK174" s="171"/>
      <c r="AL174" s="171"/>
      <c r="AM174" s="171"/>
      <c r="AN174" s="171"/>
      <c r="AO174" s="171"/>
    </row>
    <row r="175" spans="1:41" x14ac:dyDescent="0.4">
      <c r="A175" s="171"/>
      <c r="B175" s="170"/>
      <c r="C175" s="170"/>
      <c r="D175" s="170"/>
      <c r="E175" s="171"/>
      <c r="F175" s="171"/>
      <c r="G175" s="171"/>
      <c r="H175" s="171"/>
      <c r="I175" s="170"/>
      <c r="J175" s="171"/>
      <c r="K175" s="171"/>
      <c r="L175" s="171"/>
      <c r="M175" s="171"/>
      <c r="N175" s="171"/>
      <c r="O175" s="171"/>
      <c r="P175" s="171"/>
      <c r="Q175" s="171"/>
      <c r="R175" s="171"/>
      <c r="S175" s="171"/>
      <c r="T175" s="171"/>
      <c r="U175" s="171"/>
      <c r="V175" s="171"/>
      <c r="W175" s="171"/>
      <c r="X175" s="171"/>
      <c r="Y175" s="171"/>
      <c r="Z175" s="171"/>
      <c r="AA175" s="171"/>
      <c r="AB175" s="171"/>
      <c r="AC175" s="171"/>
      <c r="AD175" s="171"/>
      <c r="AE175" s="171"/>
      <c r="AF175" s="171"/>
      <c r="AG175" s="171"/>
      <c r="AH175" s="171"/>
      <c r="AI175" s="171"/>
      <c r="AJ175" s="171"/>
      <c r="AK175" s="171"/>
      <c r="AL175" s="171"/>
      <c r="AM175" s="171"/>
      <c r="AN175" s="171"/>
      <c r="AO175" s="171"/>
    </row>
    <row r="176" spans="1:41" x14ac:dyDescent="0.4">
      <c r="A176" s="171"/>
      <c r="B176" s="170"/>
      <c r="C176" s="170"/>
      <c r="D176" s="170"/>
      <c r="E176" s="171"/>
      <c r="F176" s="171"/>
      <c r="G176" s="171"/>
      <c r="H176" s="171"/>
      <c r="I176" s="170"/>
      <c r="J176" s="171"/>
      <c r="K176" s="171"/>
      <c r="L176" s="171"/>
      <c r="M176" s="171"/>
      <c r="N176" s="171"/>
      <c r="O176" s="171"/>
      <c r="P176" s="171"/>
      <c r="Q176" s="171"/>
      <c r="R176" s="171"/>
      <c r="S176" s="171"/>
      <c r="T176" s="171"/>
      <c r="U176" s="171"/>
      <c r="V176" s="171"/>
      <c r="W176" s="171"/>
      <c r="X176" s="171"/>
      <c r="Y176" s="171"/>
      <c r="Z176" s="171"/>
      <c r="AA176" s="171"/>
      <c r="AB176" s="171"/>
      <c r="AC176" s="171"/>
      <c r="AD176" s="171"/>
      <c r="AE176" s="171"/>
      <c r="AF176" s="171"/>
      <c r="AG176" s="171"/>
      <c r="AH176" s="171"/>
      <c r="AI176" s="171"/>
      <c r="AJ176" s="171"/>
      <c r="AK176" s="171"/>
      <c r="AL176" s="171"/>
      <c r="AM176" s="171"/>
      <c r="AN176" s="171"/>
      <c r="AO176" s="171"/>
    </row>
    <row r="177" spans="1:41" x14ac:dyDescent="0.4">
      <c r="A177" s="171"/>
      <c r="B177" s="170"/>
      <c r="C177" s="170"/>
      <c r="D177" s="170"/>
      <c r="E177" s="171"/>
      <c r="F177" s="171"/>
      <c r="G177" s="171"/>
      <c r="H177" s="171"/>
      <c r="I177" s="170"/>
      <c r="J177" s="171"/>
      <c r="K177" s="171"/>
      <c r="L177" s="171"/>
      <c r="M177" s="171"/>
      <c r="N177" s="171"/>
      <c r="O177" s="171"/>
      <c r="P177" s="171"/>
      <c r="Q177" s="171"/>
      <c r="R177" s="171"/>
      <c r="S177" s="171"/>
      <c r="T177" s="171"/>
      <c r="U177" s="171"/>
      <c r="V177" s="171"/>
      <c r="W177" s="171"/>
      <c r="X177" s="171"/>
      <c r="Y177" s="171"/>
      <c r="Z177" s="171"/>
      <c r="AA177" s="171"/>
      <c r="AB177" s="171"/>
      <c r="AC177" s="171"/>
      <c r="AD177" s="171"/>
      <c r="AE177" s="171"/>
      <c r="AF177" s="171"/>
      <c r="AG177" s="171"/>
      <c r="AH177" s="171"/>
      <c r="AI177" s="171"/>
      <c r="AJ177" s="171"/>
      <c r="AK177" s="171"/>
      <c r="AL177" s="171"/>
      <c r="AM177" s="171"/>
      <c r="AN177" s="171"/>
      <c r="AO177" s="171"/>
    </row>
    <row r="178" spans="1:41" x14ac:dyDescent="0.4">
      <c r="A178" s="171"/>
      <c r="B178" s="170"/>
      <c r="C178" s="170"/>
      <c r="D178" s="170"/>
      <c r="E178" s="171"/>
      <c r="F178" s="171"/>
      <c r="G178" s="171"/>
      <c r="H178" s="171"/>
      <c r="I178" s="170"/>
      <c r="J178" s="171"/>
      <c r="K178" s="171"/>
      <c r="L178" s="171"/>
      <c r="M178" s="171"/>
      <c r="N178" s="171"/>
      <c r="O178" s="171"/>
      <c r="P178" s="171"/>
      <c r="Q178" s="171"/>
      <c r="R178" s="171"/>
      <c r="S178" s="171"/>
      <c r="T178" s="171"/>
      <c r="U178" s="171"/>
      <c r="V178" s="171"/>
      <c r="W178" s="171"/>
      <c r="X178" s="171"/>
      <c r="Y178" s="171"/>
      <c r="Z178" s="171"/>
      <c r="AA178" s="171"/>
      <c r="AB178" s="171"/>
      <c r="AC178" s="171"/>
      <c r="AD178" s="171"/>
      <c r="AE178" s="171"/>
      <c r="AF178" s="171"/>
      <c r="AG178" s="171"/>
      <c r="AH178" s="171"/>
      <c r="AI178" s="171"/>
      <c r="AJ178" s="171"/>
      <c r="AK178" s="171"/>
      <c r="AL178" s="171"/>
      <c r="AM178" s="171"/>
      <c r="AN178" s="171"/>
      <c r="AO178" s="171"/>
    </row>
    <row r="179" spans="1:41" x14ac:dyDescent="0.4">
      <c r="A179" s="171"/>
      <c r="B179" s="170"/>
      <c r="C179" s="170"/>
      <c r="D179" s="170"/>
      <c r="E179" s="171"/>
      <c r="F179" s="171"/>
      <c r="G179" s="171"/>
      <c r="H179" s="171"/>
      <c r="I179" s="170"/>
      <c r="J179" s="171"/>
      <c r="K179" s="171"/>
      <c r="L179" s="171"/>
      <c r="M179" s="171"/>
      <c r="N179" s="171"/>
      <c r="O179" s="171"/>
      <c r="P179" s="171"/>
      <c r="Q179" s="171"/>
      <c r="R179" s="171"/>
      <c r="S179" s="171"/>
      <c r="T179" s="171"/>
      <c r="U179" s="171"/>
      <c r="V179" s="171"/>
      <c r="W179" s="171"/>
      <c r="X179" s="171"/>
      <c r="Y179" s="171"/>
      <c r="Z179" s="171"/>
      <c r="AA179" s="171"/>
      <c r="AB179" s="171"/>
      <c r="AC179" s="171"/>
      <c r="AD179" s="171"/>
      <c r="AE179" s="171"/>
      <c r="AF179" s="171"/>
      <c r="AG179" s="171"/>
      <c r="AH179" s="171"/>
      <c r="AI179" s="171"/>
      <c r="AJ179" s="171"/>
      <c r="AK179" s="171"/>
      <c r="AL179" s="171"/>
      <c r="AM179" s="171"/>
      <c r="AN179" s="171"/>
      <c r="AO179" s="171"/>
    </row>
    <row r="180" spans="1:41" x14ac:dyDescent="0.4">
      <c r="A180" s="171"/>
      <c r="B180" s="170"/>
      <c r="C180" s="170"/>
      <c r="D180" s="170"/>
      <c r="E180" s="171"/>
      <c r="F180" s="171"/>
      <c r="G180" s="171"/>
      <c r="H180" s="171"/>
      <c r="I180" s="170"/>
      <c r="J180" s="171"/>
      <c r="K180" s="171"/>
      <c r="L180" s="171"/>
      <c r="M180" s="171"/>
      <c r="N180" s="171"/>
      <c r="O180" s="171"/>
      <c r="P180" s="171"/>
      <c r="Q180" s="171"/>
      <c r="R180" s="171"/>
      <c r="S180" s="171"/>
      <c r="T180" s="171"/>
      <c r="U180" s="171"/>
      <c r="V180" s="171"/>
      <c r="W180" s="171"/>
      <c r="X180" s="171"/>
      <c r="Y180" s="171"/>
      <c r="Z180" s="171"/>
      <c r="AA180" s="171"/>
      <c r="AB180" s="171"/>
      <c r="AC180" s="171"/>
      <c r="AD180" s="171"/>
      <c r="AE180" s="171"/>
      <c r="AF180" s="171"/>
      <c r="AG180" s="171"/>
      <c r="AH180" s="171"/>
      <c r="AI180" s="171"/>
      <c r="AJ180" s="171"/>
      <c r="AK180" s="171"/>
      <c r="AL180" s="171"/>
      <c r="AM180" s="171"/>
      <c r="AN180" s="171"/>
      <c r="AO180" s="171"/>
    </row>
    <row r="181" spans="1:41" x14ac:dyDescent="0.4">
      <c r="A181" s="171"/>
      <c r="B181" s="170"/>
      <c r="C181" s="170"/>
      <c r="D181" s="170"/>
      <c r="E181" s="171"/>
      <c r="F181" s="171"/>
      <c r="G181" s="171"/>
      <c r="H181" s="171"/>
      <c r="I181" s="170"/>
      <c r="J181" s="171"/>
      <c r="K181" s="171"/>
      <c r="L181" s="171"/>
      <c r="M181" s="171"/>
      <c r="N181" s="171"/>
      <c r="O181" s="171"/>
      <c r="P181" s="171"/>
      <c r="Q181" s="171"/>
      <c r="R181" s="171"/>
      <c r="S181" s="171"/>
      <c r="T181" s="171"/>
      <c r="U181" s="171"/>
      <c r="V181" s="171"/>
      <c r="W181" s="171"/>
      <c r="X181" s="171"/>
      <c r="Y181" s="171"/>
      <c r="Z181" s="171"/>
      <c r="AA181" s="171"/>
      <c r="AB181" s="171"/>
      <c r="AC181" s="171"/>
      <c r="AD181" s="171"/>
      <c r="AE181" s="171"/>
      <c r="AF181" s="171"/>
      <c r="AG181" s="171"/>
      <c r="AH181" s="171"/>
      <c r="AI181" s="171"/>
      <c r="AJ181" s="171"/>
      <c r="AK181" s="171"/>
      <c r="AL181" s="171"/>
      <c r="AM181" s="171"/>
      <c r="AN181" s="171"/>
      <c r="AO181" s="171"/>
    </row>
    <row r="182" spans="1:41" x14ac:dyDescent="0.4">
      <c r="A182" s="171"/>
      <c r="B182" s="170"/>
      <c r="C182" s="170"/>
      <c r="D182" s="170"/>
      <c r="E182" s="171"/>
      <c r="F182" s="171"/>
      <c r="G182" s="171"/>
      <c r="H182" s="171"/>
      <c r="I182" s="170"/>
      <c r="J182" s="171"/>
      <c r="K182" s="171"/>
      <c r="L182" s="171"/>
      <c r="M182" s="171"/>
      <c r="N182" s="171"/>
      <c r="O182" s="171"/>
      <c r="P182" s="171"/>
      <c r="Q182" s="171"/>
      <c r="R182" s="171"/>
      <c r="S182" s="171"/>
      <c r="T182" s="171"/>
      <c r="U182" s="171"/>
      <c r="V182" s="171"/>
      <c r="W182" s="171"/>
      <c r="X182" s="171"/>
      <c r="Y182" s="171"/>
      <c r="Z182" s="171"/>
      <c r="AA182" s="171"/>
      <c r="AB182" s="171"/>
      <c r="AC182" s="171"/>
      <c r="AD182" s="171"/>
      <c r="AE182" s="171"/>
      <c r="AF182" s="171"/>
      <c r="AG182" s="171"/>
      <c r="AH182" s="171"/>
      <c r="AI182" s="171"/>
      <c r="AJ182" s="171"/>
      <c r="AK182" s="171"/>
      <c r="AL182" s="171"/>
      <c r="AM182" s="171"/>
      <c r="AN182" s="171"/>
      <c r="AO182" s="171"/>
    </row>
    <row r="183" spans="1:41" x14ac:dyDescent="0.4">
      <c r="A183" s="171"/>
      <c r="B183" s="170"/>
      <c r="C183" s="170"/>
      <c r="D183" s="170"/>
      <c r="E183" s="171"/>
      <c r="F183" s="171"/>
      <c r="G183" s="171"/>
      <c r="H183" s="171"/>
      <c r="I183" s="170"/>
      <c r="J183" s="171"/>
      <c r="K183" s="171"/>
      <c r="L183" s="171"/>
      <c r="M183" s="171"/>
      <c r="N183" s="171"/>
      <c r="O183" s="171"/>
      <c r="P183" s="171"/>
      <c r="Q183" s="171"/>
      <c r="R183" s="171"/>
      <c r="S183" s="171"/>
      <c r="T183" s="171"/>
      <c r="U183" s="171"/>
      <c r="V183" s="171"/>
      <c r="W183" s="171"/>
      <c r="X183" s="171"/>
      <c r="Y183" s="171"/>
      <c r="Z183" s="171"/>
      <c r="AA183" s="171"/>
      <c r="AB183" s="171"/>
      <c r="AC183" s="171"/>
      <c r="AD183" s="171"/>
      <c r="AE183" s="171"/>
      <c r="AF183" s="171"/>
      <c r="AG183" s="171"/>
      <c r="AH183" s="171"/>
      <c r="AI183" s="171"/>
      <c r="AJ183" s="171"/>
      <c r="AK183" s="171"/>
      <c r="AL183" s="171"/>
      <c r="AM183" s="171"/>
      <c r="AN183" s="171"/>
      <c r="AO183" s="171"/>
    </row>
    <row r="184" spans="1:41" x14ac:dyDescent="0.4">
      <c r="A184" s="171"/>
      <c r="B184" s="170"/>
      <c r="C184" s="170"/>
      <c r="D184" s="170"/>
      <c r="E184" s="171"/>
      <c r="F184" s="171"/>
      <c r="G184" s="171"/>
      <c r="H184" s="171"/>
      <c r="I184" s="170"/>
      <c r="J184" s="171"/>
      <c r="K184" s="171"/>
      <c r="L184" s="171"/>
      <c r="M184" s="171"/>
      <c r="N184" s="171"/>
      <c r="O184" s="171"/>
      <c r="P184" s="171"/>
      <c r="Q184" s="171"/>
      <c r="R184" s="171"/>
      <c r="S184" s="171"/>
      <c r="T184" s="171"/>
      <c r="U184" s="171"/>
      <c r="V184" s="171"/>
      <c r="W184" s="171"/>
      <c r="X184" s="171"/>
      <c r="Y184" s="171"/>
      <c r="Z184" s="171"/>
      <c r="AA184" s="171"/>
      <c r="AB184" s="171"/>
      <c r="AC184" s="171"/>
      <c r="AD184" s="171"/>
      <c r="AE184" s="171"/>
      <c r="AF184" s="171"/>
      <c r="AG184" s="171"/>
      <c r="AH184" s="171"/>
      <c r="AI184" s="171"/>
      <c r="AJ184" s="171"/>
      <c r="AK184" s="171"/>
      <c r="AL184" s="171"/>
      <c r="AM184" s="171"/>
      <c r="AN184" s="171"/>
      <c r="AO184" s="171"/>
    </row>
    <row r="185" spans="1:41" x14ac:dyDescent="0.4">
      <c r="A185" s="171"/>
      <c r="B185" s="170"/>
      <c r="C185" s="170"/>
      <c r="D185" s="170"/>
      <c r="E185" s="171"/>
      <c r="F185" s="171"/>
      <c r="G185" s="171"/>
      <c r="H185" s="171"/>
      <c r="I185" s="170"/>
      <c r="J185" s="171"/>
      <c r="K185" s="171"/>
      <c r="L185" s="171"/>
      <c r="M185" s="171"/>
      <c r="N185" s="171"/>
      <c r="O185" s="171"/>
      <c r="P185" s="171"/>
      <c r="Q185" s="171"/>
      <c r="R185" s="171"/>
      <c r="S185" s="171"/>
      <c r="T185" s="171"/>
      <c r="U185" s="171"/>
      <c r="V185" s="171"/>
      <c r="W185" s="171"/>
      <c r="X185" s="171"/>
      <c r="Y185" s="171"/>
      <c r="Z185" s="171"/>
      <c r="AA185" s="171"/>
      <c r="AB185" s="171"/>
      <c r="AC185" s="171"/>
      <c r="AD185" s="171"/>
      <c r="AE185" s="171"/>
      <c r="AF185" s="171"/>
      <c r="AG185" s="171"/>
      <c r="AH185" s="171"/>
      <c r="AI185" s="171"/>
      <c r="AJ185" s="171"/>
      <c r="AK185" s="171"/>
      <c r="AL185" s="171"/>
      <c r="AM185" s="171"/>
      <c r="AN185" s="171"/>
      <c r="AO185" s="171"/>
    </row>
    <row r="186" spans="1:41" x14ac:dyDescent="0.4">
      <c r="A186" s="171"/>
      <c r="B186" s="170"/>
      <c r="C186" s="170"/>
      <c r="D186" s="170"/>
      <c r="E186" s="171"/>
      <c r="F186" s="171"/>
      <c r="G186" s="171"/>
      <c r="H186" s="171"/>
      <c r="I186" s="170"/>
      <c r="J186" s="171"/>
      <c r="K186" s="171"/>
      <c r="L186" s="171"/>
      <c r="M186" s="171"/>
      <c r="N186" s="171"/>
      <c r="O186" s="171"/>
      <c r="P186" s="171"/>
      <c r="Q186" s="171"/>
      <c r="R186" s="171"/>
      <c r="S186" s="171"/>
      <c r="T186" s="171"/>
      <c r="U186" s="171"/>
      <c r="V186" s="171"/>
      <c r="W186" s="171"/>
      <c r="X186" s="171"/>
      <c r="Y186" s="171"/>
      <c r="Z186" s="171"/>
      <c r="AA186" s="171"/>
      <c r="AB186" s="171"/>
      <c r="AC186" s="171"/>
      <c r="AD186" s="171"/>
      <c r="AE186" s="171"/>
      <c r="AF186" s="171"/>
      <c r="AG186" s="171"/>
      <c r="AH186" s="171"/>
      <c r="AI186" s="171"/>
      <c r="AJ186" s="171"/>
      <c r="AK186" s="171"/>
      <c r="AL186" s="171"/>
      <c r="AM186" s="171"/>
      <c r="AN186" s="171"/>
      <c r="AO186" s="171"/>
    </row>
    <row r="187" spans="1:41" x14ac:dyDescent="0.4">
      <c r="A187" s="171"/>
      <c r="B187" s="170"/>
      <c r="C187" s="170"/>
      <c r="D187" s="170"/>
      <c r="E187" s="171"/>
      <c r="F187" s="171"/>
      <c r="G187" s="171"/>
      <c r="H187" s="171"/>
      <c r="I187" s="170"/>
      <c r="J187" s="171"/>
      <c r="K187" s="171"/>
      <c r="L187" s="171"/>
      <c r="M187" s="171"/>
      <c r="N187" s="171"/>
      <c r="O187" s="171"/>
      <c r="P187" s="171"/>
      <c r="Q187" s="171"/>
      <c r="R187" s="171"/>
      <c r="S187" s="171"/>
      <c r="T187" s="171"/>
      <c r="U187" s="171"/>
      <c r="V187" s="171"/>
      <c r="W187" s="171"/>
      <c r="X187" s="171"/>
      <c r="Y187" s="171"/>
      <c r="Z187" s="171"/>
      <c r="AA187" s="171"/>
      <c r="AB187" s="171"/>
      <c r="AC187" s="171"/>
      <c r="AD187" s="171"/>
      <c r="AE187" s="171"/>
      <c r="AF187" s="171"/>
      <c r="AG187" s="171"/>
      <c r="AH187" s="171"/>
      <c r="AI187" s="171"/>
      <c r="AJ187" s="171"/>
      <c r="AK187" s="171"/>
      <c r="AL187" s="171"/>
      <c r="AM187" s="171"/>
      <c r="AN187" s="171"/>
      <c r="AO187" s="171"/>
    </row>
    <row r="188" spans="1:41" x14ac:dyDescent="0.4">
      <c r="A188" s="171"/>
      <c r="B188" s="170"/>
      <c r="C188" s="170"/>
      <c r="D188" s="170"/>
      <c r="E188" s="171"/>
      <c r="F188" s="171"/>
      <c r="G188" s="171"/>
      <c r="H188" s="171"/>
      <c r="I188" s="170"/>
      <c r="J188" s="171"/>
      <c r="K188" s="171"/>
      <c r="L188" s="171"/>
      <c r="M188" s="171"/>
      <c r="N188" s="171"/>
      <c r="O188" s="171"/>
      <c r="P188" s="171"/>
      <c r="Q188" s="171"/>
      <c r="R188" s="171"/>
      <c r="S188" s="171"/>
      <c r="T188" s="171"/>
      <c r="U188" s="171"/>
      <c r="V188" s="171"/>
      <c r="W188" s="171"/>
      <c r="X188" s="171"/>
      <c r="Y188" s="171"/>
      <c r="Z188" s="171"/>
      <c r="AA188" s="171"/>
      <c r="AB188" s="171"/>
      <c r="AC188" s="171"/>
      <c r="AD188" s="171"/>
      <c r="AE188" s="171"/>
      <c r="AF188" s="171"/>
      <c r="AG188" s="171"/>
      <c r="AH188" s="171"/>
      <c r="AI188" s="171"/>
      <c r="AJ188" s="171"/>
      <c r="AK188" s="171"/>
      <c r="AL188" s="171"/>
      <c r="AM188" s="171"/>
      <c r="AN188" s="171"/>
      <c r="AO188" s="171"/>
    </row>
    <row r="189" spans="1:41" x14ac:dyDescent="0.4">
      <c r="A189" s="171"/>
      <c r="B189" s="170"/>
      <c r="C189" s="170"/>
      <c r="D189" s="170"/>
      <c r="E189" s="171"/>
      <c r="F189" s="171"/>
      <c r="G189" s="171"/>
      <c r="H189" s="171"/>
      <c r="I189" s="170"/>
      <c r="J189" s="171"/>
      <c r="K189" s="171"/>
      <c r="L189" s="171"/>
      <c r="M189" s="171"/>
      <c r="N189" s="171"/>
      <c r="O189" s="171"/>
      <c r="P189" s="171"/>
      <c r="Q189" s="171"/>
      <c r="R189" s="171"/>
      <c r="S189" s="171"/>
      <c r="T189" s="171"/>
      <c r="U189" s="171"/>
      <c r="V189" s="171"/>
      <c r="W189" s="171"/>
      <c r="X189" s="171"/>
      <c r="Y189" s="171"/>
      <c r="Z189" s="171"/>
      <c r="AA189" s="171"/>
      <c r="AB189" s="171"/>
      <c r="AC189" s="171"/>
      <c r="AD189" s="171"/>
      <c r="AE189" s="171"/>
      <c r="AF189" s="171"/>
      <c r="AG189" s="171"/>
      <c r="AH189" s="171"/>
      <c r="AI189" s="171"/>
      <c r="AJ189" s="171"/>
      <c r="AK189" s="171"/>
      <c r="AL189" s="171"/>
      <c r="AM189" s="171"/>
      <c r="AN189" s="171"/>
      <c r="AO189" s="171"/>
    </row>
    <row r="190" spans="1:41" x14ac:dyDescent="0.4">
      <c r="A190" s="171"/>
      <c r="B190" s="170"/>
      <c r="C190" s="170"/>
      <c r="D190" s="170"/>
      <c r="E190" s="171"/>
      <c r="F190" s="171"/>
      <c r="G190" s="171"/>
      <c r="H190" s="171"/>
      <c r="I190" s="170"/>
      <c r="J190" s="171"/>
      <c r="K190" s="171"/>
      <c r="L190" s="171"/>
      <c r="M190" s="171"/>
      <c r="N190" s="171"/>
      <c r="O190" s="171"/>
      <c r="P190" s="171"/>
      <c r="Q190" s="171"/>
      <c r="R190" s="171"/>
      <c r="S190" s="171"/>
      <c r="T190" s="171"/>
      <c r="U190" s="171"/>
      <c r="V190" s="171"/>
      <c r="W190" s="171"/>
      <c r="X190" s="171"/>
      <c r="Y190" s="171"/>
      <c r="Z190" s="171"/>
      <c r="AA190" s="171"/>
      <c r="AB190" s="171"/>
      <c r="AC190" s="171"/>
      <c r="AD190" s="171"/>
      <c r="AE190" s="171"/>
      <c r="AF190" s="171"/>
      <c r="AG190" s="171"/>
      <c r="AH190" s="171"/>
      <c r="AI190" s="171"/>
      <c r="AJ190" s="171"/>
      <c r="AK190" s="171"/>
      <c r="AL190" s="171"/>
      <c r="AM190" s="171"/>
      <c r="AN190" s="171"/>
      <c r="AO190" s="171"/>
    </row>
    <row r="191" spans="1:41" x14ac:dyDescent="0.4">
      <c r="A191" s="171"/>
      <c r="B191" s="170"/>
      <c r="C191" s="170"/>
      <c r="D191" s="170"/>
      <c r="E191" s="171"/>
      <c r="F191" s="171"/>
      <c r="G191" s="171"/>
      <c r="H191" s="171"/>
      <c r="I191" s="170"/>
      <c r="J191" s="171"/>
      <c r="K191" s="171"/>
      <c r="L191" s="171"/>
      <c r="M191" s="171"/>
      <c r="N191" s="171"/>
      <c r="O191" s="171"/>
      <c r="P191" s="171"/>
      <c r="Q191" s="171"/>
      <c r="R191" s="171"/>
      <c r="S191" s="171"/>
      <c r="T191" s="171"/>
      <c r="U191" s="171"/>
      <c r="V191" s="171"/>
      <c r="W191" s="171"/>
      <c r="X191" s="171"/>
      <c r="Y191" s="171"/>
      <c r="Z191" s="171"/>
      <c r="AA191" s="171"/>
      <c r="AB191" s="171"/>
      <c r="AC191" s="171"/>
      <c r="AD191" s="171"/>
      <c r="AE191" s="171"/>
      <c r="AF191" s="171"/>
      <c r="AG191" s="171"/>
      <c r="AH191" s="171"/>
      <c r="AI191" s="171"/>
      <c r="AJ191" s="171"/>
      <c r="AK191" s="171"/>
      <c r="AL191" s="171"/>
      <c r="AM191" s="171"/>
      <c r="AN191" s="171"/>
      <c r="AO191" s="171"/>
    </row>
    <row r="192" spans="1:41" x14ac:dyDescent="0.4">
      <c r="A192" s="171"/>
      <c r="B192" s="170"/>
      <c r="C192" s="170"/>
      <c r="D192" s="170"/>
      <c r="E192" s="171"/>
      <c r="F192" s="171"/>
      <c r="G192" s="171"/>
      <c r="H192" s="171"/>
      <c r="I192" s="170"/>
      <c r="J192" s="171"/>
      <c r="K192" s="171"/>
      <c r="L192" s="171"/>
      <c r="M192" s="171"/>
      <c r="N192" s="171"/>
      <c r="O192" s="171"/>
      <c r="P192" s="171"/>
      <c r="Q192" s="171"/>
      <c r="R192" s="171"/>
      <c r="S192" s="171"/>
      <c r="T192" s="171"/>
      <c r="U192" s="171"/>
      <c r="V192" s="171"/>
      <c r="W192" s="171"/>
      <c r="X192" s="171"/>
      <c r="Y192" s="171"/>
      <c r="Z192" s="171"/>
      <c r="AA192" s="171"/>
      <c r="AB192" s="171"/>
      <c r="AC192" s="171"/>
      <c r="AD192" s="171"/>
      <c r="AE192" s="171"/>
      <c r="AF192" s="171"/>
      <c r="AG192" s="171"/>
      <c r="AH192" s="171"/>
      <c r="AI192" s="171"/>
      <c r="AJ192" s="171"/>
      <c r="AK192" s="171"/>
      <c r="AL192" s="171"/>
      <c r="AM192" s="171"/>
      <c r="AN192" s="171"/>
      <c r="AO192" s="171"/>
    </row>
    <row r="193" spans="1:41" x14ac:dyDescent="0.4">
      <c r="A193" s="171"/>
      <c r="B193" s="170"/>
      <c r="C193" s="170"/>
      <c r="D193" s="170"/>
      <c r="E193" s="171"/>
      <c r="F193" s="171"/>
      <c r="G193" s="171"/>
      <c r="H193" s="171"/>
      <c r="I193" s="170"/>
      <c r="J193" s="171"/>
      <c r="K193" s="171"/>
      <c r="L193" s="171"/>
      <c r="M193" s="171"/>
      <c r="N193" s="171"/>
      <c r="O193" s="171"/>
      <c r="P193" s="171"/>
      <c r="Q193" s="171"/>
      <c r="R193" s="171"/>
      <c r="S193" s="171"/>
      <c r="T193" s="171"/>
      <c r="U193" s="171"/>
      <c r="V193" s="171"/>
      <c r="W193" s="171"/>
      <c r="X193" s="171"/>
      <c r="Y193" s="171"/>
      <c r="Z193" s="171"/>
      <c r="AA193" s="171"/>
      <c r="AB193" s="171"/>
      <c r="AC193" s="171"/>
      <c r="AD193" s="171"/>
      <c r="AE193" s="171"/>
      <c r="AF193" s="171"/>
      <c r="AG193" s="171"/>
      <c r="AH193" s="171"/>
      <c r="AI193" s="171"/>
      <c r="AJ193" s="171"/>
      <c r="AK193" s="171"/>
      <c r="AL193" s="171"/>
      <c r="AM193" s="171"/>
      <c r="AN193" s="171"/>
      <c r="AO193" s="171"/>
    </row>
    <row r="194" spans="1:41" x14ac:dyDescent="0.4">
      <c r="A194" s="171"/>
      <c r="B194" s="170"/>
      <c r="C194" s="170"/>
      <c r="D194" s="170"/>
      <c r="E194" s="171"/>
      <c r="F194" s="171"/>
      <c r="G194" s="171"/>
      <c r="H194" s="171"/>
      <c r="I194" s="170"/>
      <c r="J194" s="171"/>
      <c r="K194" s="171"/>
      <c r="L194" s="171"/>
      <c r="M194" s="171"/>
      <c r="N194" s="171"/>
      <c r="O194" s="171"/>
      <c r="P194" s="171"/>
      <c r="Q194" s="171"/>
      <c r="R194" s="171"/>
      <c r="S194" s="171"/>
      <c r="T194" s="171"/>
      <c r="U194" s="171"/>
      <c r="V194" s="171"/>
      <c r="W194" s="171"/>
      <c r="X194" s="171"/>
      <c r="Y194" s="171"/>
      <c r="Z194" s="171"/>
      <c r="AA194" s="171"/>
      <c r="AB194" s="171"/>
      <c r="AC194" s="171"/>
      <c r="AD194" s="171"/>
      <c r="AE194" s="171"/>
      <c r="AF194" s="171"/>
      <c r="AG194" s="171"/>
      <c r="AH194" s="171"/>
      <c r="AI194" s="171"/>
      <c r="AJ194" s="171"/>
      <c r="AK194" s="171"/>
      <c r="AL194" s="171"/>
      <c r="AM194" s="171"/>
      <c r="AN194" s="171"/>
      <c r="AO194" s="171"/>
    </row>
    <row r="195" spans="1:41" x14ac:dyDescent="0.4">
      <c r="A195" s="171"/>
      <c r="B195" s="170"/>
      <c r="C195" s="170"/>
      <c r="D195" s="170"/>
      <c r="E195" s="171"/>
      <c r="F195" s="171"/>
      <c r="G195" s="171"/>
      <c r="H195" s="171"/>
      <c r="I195" s="170"/>
      <c r="J195" s="171"/>
      <c r="K195" s="171"/>
      <c r="L195" s="171"/>
      <c r="M195" s="171"/>
      <c r="N195" s="171"/>
      <c r="O195" s="171"/>
      <c r="P195" s="171"/>
      <c r="Q195" s="171"/>
      <c r="R195" s="171"/>
      <c r="S195" s="171"/>
      <c r="T195" s="171"/>
      <c r="U195" s="171"/>
      <c r="V195" s="171"/>
      <c r="W195" s="171"/>
      <c r="X195" s="171"/>
      <c r="Y195" s="171"/>
      <c r="Z195" s="171"/>
      <c r="AA195" s="171"/>
      <c r="AB195" s="171"/>
      <c r="AC195" s="171"/>
      <c r="AD195" s="171"/>
      <c r="AE195" s="171"/>
      <c r="AF195" s="171"/>
      <c r="AG195" s="171"/>
      <c r="AH195" s="171"/>
      <c r="AI195" s="171"/>
      <c r="AJ195" s="171"/>
      <c r="AK195" s="171"/>
      <c r="AL195" s="171"/>
      <c r="AM195" s="171"/>
      <c r="AN195" s="171"/>
      <c r="AO195" s="171"/>
    </row>
    <row r="196" spans="1:41" x14ac:dyDescent="0.4">
      <c r="A196" s="171"/>
      <c r="B196" s="170"/>
      <c r="C196" s="170"/>
      <c r="D196" s="170"/>
      <c r="E196" s="171"/>
      <c r="F196" s="171"/>
      <c r="G196" s="171"/>
      <c r="H196" s="171"/>
      <c r="I196" s="170"/>
      <c r="J196" s="171"/>
      <c r="K196" s="171"/>
      <c r="L196" s="171"/>
      <c r="M196" s="171"/>
      <c r="N196" s="171"/>
      <c r="O196" s="171"/>
      <c r="P196" s="171"/>
      <c r="Q196" s="171"/>
      <c r="R196" s="171"/>
      <c r="S196" s="171"/>
      <c r="T196" s="171"/>
      <c r="U196" s="171"/>
      <c r="V196" s="171"/>
      <c r="W196" s="171"/>
      <c r="X196" s="171"/>
      <c r="Y196" s="171"/>
      <c r="Z196" s="171"/>
      <c r="AA196" s="171"/>
      <c r="AB196" s="171"/>
      <c r="AC196" s="171"/>
      <c r="AD196" s="171"/>
      <c r="AE196" s="171"/>
      <c r="AF196" s="171"/>
      <c r="AG196" s="171"/>
      <c r="AH196" s="171"/>
      <c r="AI196" s="171"/>
      <c r="AJ196" s="171"/>
      <c r="AK196" s="171"/>
      <c r="AL196" s="171"/>
      <c r="AM196" s="171"/>
      <c r="AN196" s="171"/>
      <c r="AO196" s="171"/>
    </row>
    <row r="197" spans="1:41" x14ac:dyDescent="0.4">
      <c r="A197" s="171"/>
      <c r="B197" s="170"/>
      <c r="C197" s="170"/>
      <c r="D197" s="170"/>
      <c r="E197" s="171"/>
      <c r="F197" s="171"/>
      <c r="G197" s="171"/>
      <c r="H197" s="171"/>
      <c r="I197" s="170"/>
      <c r="J197" s="171"/>
      <c r="K197" s="171"/>
      <c r="L197" s="171"/>
      <c r="M197" s="171"/>
      <c r="N197" s="171"/>
      <c r="O197" s="171"/>
      <c r="P197" s="171"/>
      <c r="Q197" s="171"/>
      <c r="R197" s="171"/>
      <c r="S197" s="171"/>
      <c r="T197" s="171"/>
      <c r="U197" s="171"/>
      <c r="V197" s="171"/>
      <c r="W197" s="171"/>
      <c r="X197" s="171"/>
      <c r="Y197" s="171"/>
      <c r="Z197" s="171"/>
      <c r="AA197" s="171"/>
      <c r="AB197" s="171"/>
      <c r="AC197" s="171"/>
      <c r="AD197" s="171"/>
      <c r="AE197" s="171"/>
      <c r="AF197" s="171"/>
      <c r="AG197" s="171"/>
      <c r="AH197" s="171"/>
      <c r="AI197" s="171"/>
      <c r="AJ197" s="171"/>
      <c r="AK197" s="171"/>
      <c r="AL197" s="171"/>
      <c r="AM197" s="171"/>
      <c r="AN197" s="171"/>
      <c r="AO197" s="171"/>
    </row>
    <row r="198" spans="1:41" x14ac:dyDescent="0.4">
      <c r="A198" s="171"/>
      <c r="B198" s="170"/>
      <c r="C198" s="170"/>
      <c r="D198" s="170"/>
      <c r="E198" s="171"/>
      <c r="F198" s="171"/>
      <c r="G198" s="171"/>
      <c r="H198" s="171"/>
      <c r="I198" s="170"/>
      <c r="J198" s="171"/>
      <c r="K198" s="171"/>
      <c r="L198" s="171"/>
      <c r="M198" s="171"/>
      <c r="N198" s="171"/>
      <c r="O198" s="171"/>
      <c r="P198" s="171"/>
      <c r="Q198" s="171"/>
      <c r="R198" s="171"/>
      <c r="S198" s="171"/>
      <c r="T198" s="171"/>
      <c r="U198" s="171"/>
      <c r="V198" s="171"/>
      <c r="W198" s="171"/>
      <c r="X198" s="171"/>
      <c r="Y198" s="171"/>
      <c r="Z198" s="171"/>
      <c r="AA198" s="171"/>
      <c r="AB198" s="171"/>
      <c r="AC198" s="171"/>
      <c r="AD198" s="171"/>
      <c r="AE198" s="171"/>
      <c r="AF198" s="171"/>
      <c r="AG198" s="171"/>
      <c r="AH198" s="171"/>
      <c r="AI198" s="171"/>
      <c r="AJ198" s="171"/>
      <c r="AK198" s="171"/>
      <c r="AL198" s="171"/>
      <c r="AM198" s="171"/>
      <c r="AN198" s="171"/>
      <c r="AO198" s="171"/>
    </row>
    <row r="199" spans="1:41" x14ac:dyDescent="0.4">
      <c r="A199" s="171"/>
      <c r="B199" s="170"/>
      <c r="C199" s="170"/>
      <c r="D199" s="170"/>
      <c r="E199" s="171"/>
      <c r="F199" s="171"/>
      <c r="G199" s="171"/>
      <c r="H199" s="171"/>
      <c r="I199" s="170"/>
      <c r="J199" s="171"/>
      <c r="K199" s="171"/>
      <c r="L199" s="171"/>
      <c r="M199" s="171"/>
      <c r="N199" s="171"/>
      <c r="O199" s="171"/>
      <c r="P199" s="171"/>
      <c r="Q199" s="171"/>
      <c r="R199" s="171"/>
      <c r="S199" s="171"/>
      <c r="T199" s="171"/>
      <c r="U199" s="171"/>
      <c r="V199" s="171"/>
      <c r="W199" s="171"/>
      <c r="X199" s="171"/>
      <c r="Y199" s="171"/>
      <c r="Z199" s="171"/>
      <c r="AA199" s="171"/>
      <c r="AB199" s="171"/>
      <c r="AC199" s="171"/>
      <c r="AD199" s="171"/>
      <c r="AE199" s="171"/>
      <c r="AF199" s="171"/>
      <c r="AG199" s="171"/>
      <c r="AH199" s="171"/>
      <c r="AI199" s="171"/>
      <c r="AJ199" s="171"/>
      <c r="AK199" s="171"/>
      <c r="AL199" s="171"/>
      <c r="AM199" s="171"/>
      <c r="AN199" s="171"/>
      <c r="AO199" s="171"/>
    </row>
    <row r="200" spans="1:41" x14ac:dyDescent="0.4">
      <c r="A200" s="171"/>
      <c r="B200" s="170"/>
      <c r="C200" s="170"/>
      <c r="D200" s="170"/>
      <c r="E200" s="171"/>
      <c r="F200" s="171"/>
      <c r="G200" s="171"/>
      <c r="H200" s="171"/>
      <c r="I200" s="170"/>
      <c r="J200" s="171"/>
      <c r="K200" s="171"/>
      <c r="L200" s="171"/>
      <c r="M200" s="171"/>
      <c r="N200" s="171"/>
      <c r="O200" s="171"/>
      <c r="P200" s="171"/>
      <c r="Q200" s="171"/>
      <c r="R200" s="171"/>
      <c r="S200" s="171"/>
      <c r="T200" s="171"/>
      <c r="U200" s="171"/>
      <c r="V200" s="171"/>
      <c r="W200" s="171"/>
      <c r="X200" s="171"/>
      <c r="Y200" s="171"/>
      <c r="Z200" s="171"/>
      <c r="AA200" s="171"/>
      <c r="AB200" s="171"/>
      <c r="AC200" s="171"/>
      <c r="AD200" s="171"/>
      <c r="AE200" s="171"/>
      <c r="AF200" s="171"/>
      <c r="AG200" s="171"/>
      <c r="AH200" s="171"/>
      <c r="AI200" s="171"/>
      <c r="AJ200" s="171"/>
      <c r="AK200" s="171"/>
      <c r="AL200" s="171"/>
      <c r="AM200" s="171"/>
      <c r="AN200" s="171"/>
      <c r="AO200" s="171"/>
    </row>
    <row r="201" spans="1:41" x14ac:dyDescent="0.4">
      <c r="A201" s="171"/>
      <c r="B201" s="170"/>
      <c r="C201" s="170"/>
      <c r="D201" s="170"/>
      <c r="E201" s="171"/>
      <c r="F201" s="171"/>
      <c r="G201" s="171"/>
      <c r="H201" s="171"/>
      <c r="I201" s="170"/>
      <c r="J201" s="171"/>
      <c r="K201" s="171"/>
      <c r="L201" s="171"/>
      <c r="M201" s="171"/>
      <c r="N201" s="171"/>
      <c r="O201" s="171"/>
      <c r="P201" s="171"/>
      <c r="Q201" s="171"/>
      <c r="R201" s="171"/>
      <c r="S201" s="171"/>
      <c r="T201" s="171"/>
      <c r="U201" s="171"/>
      <c r="V201" s="171"/>
      <c r="W201" s="171"/>
      <c r="X201" s="171"/>
      <c r="Y201" s="171"/>
      <c r="Z201" s="171"/>
      <c r="AA201" s="171"/>
      <c r="AB201" s="171"/>
      <c r="AC201" s="171"/>
      <c r="AD201" s="171"/>
      <c r="AE201" s="171"/>
      <c r="AF201" s="171"/>
      <c r="AG201" s="171"/>
      <c r="AH201" s="171"/>
      <c r="AI201" s="171"/>
      <c r="AJ201" s="171"/>
      <c r="AK201" s="171"/>
      <c r="AL201" s="171"/>
      <c r="AM201" s="171"/>
      <c r="AN201" s="171"/>
      <c r="AO201" s="171"/>
    </row>
    <row r="202" spans="1:41" x14ac:dyDescent="0.4">
      <c r="A202" s="171"/>
      <c r="B202" s="170"/>
      <c r="C202" s="170"/>
      <c r="D202" s="170"/>
      <c r="E202" s="171"/>
      <c r="F202" s="171"/>
      <c r="G202" s="171"/>
      <c r="H202" s="171"/>
      <c r="I202" s="170"/>
      <c r="J202" s="171"/>
      <c r="K202" s="171"/>
      <c r="L202" s="171"/>
      <c r="M202" s="171"/>
      <c r="N202" s="171"/>
      <c r="O202" s="171"/>
      <c r="P202" s="171"/>
      <c r="Q202" s="171"/>
      <c r="R202" s="171"/>
      <c r="S202" s="171"/>
      <c r="T202" s="171"/>
      <c r="U202" s="171"/>
      <c r="V202" s="171"/>
      <c r="W202" s="171"/>
      <c r="X202" s="171"/>
      <c r="Y202" s="171"/>
      <c r="Z202" s="171"/>
      <c r="AA202" s="171"/>
      <c r="AB202" s="171"/>
      <c r="AC202" s="171"/>
      <c r="AD202" s="171"/>
      <c r="AE202" s="171"/>
      <c r="AF202" s="171"/>
      <c r="AG202" s="171"/>
      <c r="AH202" s="171"/>
      <c r="AI202" s="171"/>
      <c r="AJ202" s="171"/>
      <c r="AK202" s="171"/>
      <c r="AL202" s="171"/>
      <c r="AM202" s="171"/>
      <c r="AN202" s="171"/>
      <c r="AO202" s="171"/>
    </row>
    <row r="203" spans="1:41" x14ac:dyDescent="0.4">
      <c r="A203" s="171"/>
      <c r="B203" s="170"/>
      <c r="C203" s="170"/>
      <c r="D203" s="170"/>
      <c r="E203" s="171"/>
      <c r="F203" s="171"/>
      <c r="G203" s="171"/>
      <c r="H203" s="171"/>
      <c r="I203" s="170"/>
      <c r="J203" s="171"/>
      <c r="K203" s="171"/>
      <c r="L203" s="171"/>
      <c r="M203" s="171"/>
      <c r="N203" s="171"/>
      <c r="O203" s="171"/>
      <c r="P203" s="171"/>
      <c r="Q203" s="171"/>
      <c r="R203" s="171"/>
      <c r="S203" s="171"/>
      <c r="T203" s="171"/>
      <c r="U203" s="171"/>
      <c r="V203" s="171"/>
      <c r="W203" s="171"/>
      <c r="X203" s="171"/>
      <c r="Y203" s="171"/>
      <c r="Z203" s="171"/>
      <c r="AA203" s="171"/>
      <c r="AB203" s="171"/>
      <c r="AC203" s="171"/>
      <c r="AD203" s="171"/>
      <c r="AE203" s="171"/>
      <c r="AF203" s="171"/>
      <c r="AG203" s="171"/>
      <c r="AH203" s="171"/>
      <c r="AI203" s="171"/>
      <c r="AJ203" s="171"/>
      <c r="AK203" s="171"/>
      <c r="AL203" s="171"/>
      <c r="AM203" s="171"/>
      <c r="AN203" s="171"/>
      <c r="AO203" s="171"/>
    </row>
    <row r="204" spans="1:41" x14ac:dyDescent="0.4">
      <c r="A204" s="171"/>
      <c r="B204" s="170"/>
      <c r="C204" s="170"/>
      <c r="D204" s="170"/>
      <c r="E204" s="171"/>
      <c r="F204" s="171"/>
      <c r="G204" s="171"/>
      <c r="H204" s="171"/>
      <c r="I204" s="170"/>
      <c r="J204" s="171"/>
      <c r="K204" s="171"/>
      <c r="L204" s="171"/>
      <c r="M204" s="171"/>
      <c r="N204" s="171"/>
      <c r="O204" s="171"/>
      <c r="P204" s="171"/>
      <c r="Q204" s="171"/>
      <c r="R204" s="171"/>
      <c r="S204" s="171"/>
      <c r="T204" s="171"/>
      <c r="U204" s="171"/>
      <c r="V204" s="171"/>
      <c r="W204" s="171"/>
      <c r="X204" s="171"/>
      <c r="Y204" s="171"/>
      <c r="Z204" s="171"/>
      <c r="AA204" s="171"/>
      <c r="AB204" s="171"/>
      <c r="AC204" s="171"/>
      <c r="AD204" s="171"/>
      <c r="AE204" s="171"/>
      <c r="AF204" s="171"/>
      <c r="AG204" s="171"/>
      <c r="AH204" s="171"/>
      <c r="AI204" s="171"/>
      <c r="AJ204" s="171"/>
      <c r="AK204" s="171"/>
      <c r="AL204" s="171"/>
      <c r="AM204" s="171"/>
      <c r="AN204" s="171"/>
      <c r="AO204" s="171"/>
    </row>
    <row r="205" spans="1:41" x14ac:dyDescent="0.4">
      <c r="A205" s="171"/>
      <c r="B205" s="170"/>
      <c r="C205" s="170"/>
      <c r="D205" s="170"/>
      <c r="E205" s="171"/>
      <c r="F205" s="171"/>
      <c r="G205" s="171"/>
      <c r="H205" s="171"/>
      <c r="I205" s="170"/>
      <c r="J205" s="171"/>
      <c r="K205" s="171"/>
      <c r="L205" s="171"/>
      <c r="M205" s="171"/>
      <c r="N205" s="171"/>
      <c r="O205" s="171"/>
      <c r="P205" s="171"/>
      <c r="Q205" s="171"/>
      <c r="R205" s="171"/>
      <c r="S205" s="171"/>
      <c r="T205" s="171"/>
      <c r="U205" s="171"/>
      <c r="V205" s="171"/>
      <c r="W205" s="171"/>
      <c r="X205" s="171"/>
      <c r="Y205" s="171"/>
      <c r="Z205" s="171"/>
      <c r="AA205" s="171"/>
      <c r="AB205" s="171"/>
      <c r="AC205" s="171"/>
      <c r="AD205" s="171"/>
      <c r="AE205" s="171"/>
      <c r="AF205" s="171"/>
      <c r="AG205" s="171"/>
      <c r="AH205" s="171"/>
      <c r="AI205" s="171"/>
      <c r="AJ205" s="171"/>
      <c r="AK205" s="171"/>
      <c r="AL205" s="171"/>
      <c r="AM205" s="171"/>
      <c r="AN205" s="171"/>
      <c r="AO205" s="171"/>
    </row>
    <row r="206" spans="1:41" x14ac:dyDescent="0.4">
      <c r="A206" s="171"/>
      <c r="B206" s="170"/>
      <c r="C206" s="170"/>
      <c r="D206" s="170"/>
      <c r="E206" s="171"/>
      <c r="F206" s="171"/>
      <c r="G206" s="171"/>
      <c r="H206" s="171"/>
      <c r="I206" s="170"/>
      <c r="J206" s="171"/>
      <c r="K206" s="171"/>
      <c r="L206" s="171"/>
      <c r="M206" s="171"/>
      <c r="N206" s="171"/>
      <c r="O206" s="171"/>
      <c r="P206" s="171"/>
      <c r="Q206" s="171"/>
      <c r="R206" s="171"/>
      <c r="S206" s="171"/>
      <c r="T206" s="171"/>
      <c r="U206" s="171"/>
      <c r="V206" s="171"/>
      <c r="W206" s="171"/>
      <c r="X206" s="171"/>
      <c r="Y206" s="171"/>
      <c r="Z206" s="171"/>
      <c r="AA206" s="171"/>
      <c r="AB206" s="171"/>
      <c r="AC206" s="171"/>
      <c r="AD206" s="171"/>
      <c r="AE206" s="171"/>
      <c r="AF206" s="171"/>
      <c r="AG206" s="171"/>
      <c r="AH206" s="171"/>
      <c r="AI206" s="171"/>
      <c r="AJ206" s="171"/>
      <c r="AK206" s="171"/>
      <c r="AL206" s="171"/>
      <c r="AM206" s="171"/>
      <c r="AN206" s="171"/>
      <c r="AO206" s="171"/>
    </row>
    <row r="207" spans="1:41" x14ac:dyDescent="0.4">
      <c r="A207" s="171"/>
      <c r="B207" s="170"/>
      <c r="C207" s="170"/>
      <c r="D207" s="170"/>
      <c r="E207" s="171"/>
      <c r="F207" s="171"/>
      <c r="G207" s="171"/>
      <c r="H207" s="171"/>
      <c r="I207" s="170"/>
      <c r="J207" s="171"/>
      <c r="K207" s="171"/>
      <c r="L207" s="171"/>
      <c r="M207" s="171"/>
      <c r="N207" s="171"/>
      <c r="O207" s="171"/>
      <c r="P207" s="171"/>
      <c r="Q207" s="171"/>
      <c r="R207" s="171"/>
      <c r="S207" s="171"/>
      <c r="T207" s="171"/>
      <c r="U207" s="171"/>
      <c r="V207" s="171"/>
      <c r="W207" s="171"/>
      <c r="X207" s="171"/>
      <c r="Y207" s="171"/>
      <c r="Z207" s="171"/>
      <c r="AA207" s="171"/>
      <c r="AB207" s="171"/>
      <c r="AC207" s="171"/>
      <c r="AD207" s="171"/>
      <c r="AE207" s="171"/>
      <c r="AF207" s="171"/>
      <c r="AG207" s="171"/>
      <c r="AH207" s="171"/>
      <c r="AI207" s="171"/>
      <c r="AJ207" s="171"/>
      <c r="AK207" s="171"/>
      <c r="AL207" s="171"/>
      <c r="AM207" s="171"/>
      <c r="AN207" s="171"/>
      <c r="AO207" s="171"/>
    </row>
    <row r="208" spans="1:41" x14ac:dyDescent="0.4">
      <c r="A208" s="171"/>
      <c r="B208" s="170"/>
      <c r="C208" s="170"/>
      <c r="D208" s="170"/>
      <c r="E208" s="171"/>
      <c r="F208" s="171"/>
      <c r="G208" s="171"/>
      <c r="H208" s="171"/>
      <c r="I208" s="170"/>
      <c r="J208" s="171"/>
      <c r="K208" s="171"/>
      <c r="L208" s="171"/>
      <c r="M208" s="171"/>
      <c r="N208" s="171"/>
      <c r="O208" s="171"/>
      <c r="P208" s="171"/>
      <c r="Q208" s="171"/>
      <c r="R208" s="171"/>
      <c r="S208" s="171"/>
      <c r="T208" s="171"/>
      <c r="U208" s="171"/>
      <c r="V208" s="171"/>
      <c r="W208" s="171"/>
      <c r="X208" s="171"/>
      <c r="Y208" s="171"/>
      <c r="Z208" s="171"/>
      <c r="AA208" s="171"/>
      <c r="AB208" s="171"/>
      <c r="AC208" s="171"/>
      <c r="AD208" s="171"/>
      <c r="AE208" s="171"/>
      <c r="AF208" s="171"/>
      <c r="AG208" s="171"/>
      <c r="AH208" s="171"/>
      <c r="AI208" s="171"/>
      <c r="AJ208" s="171"/>
      <c r="AK208" s="171"/>
      <c r="AL208" s="171"/>
      <c r="AM208" s="171"/>
      <c r="AN208" s="171"/>
      <c r="AO208" s="171"/>
    </row>
    <row r="209" spans="1:41" x14ac:dyDescent="0.4">
      <c r="A209" s="171"/>
      <c r="B209" s="170"/>
      <c r="C209" s="170"/>
      <c r="D209" s="170"/>
      <c r="E209" s="171"/>
      <c r="F209" s="171"/>
      <c r="G209" s="171"/>
      <c r="H209" s="171"/>
      <c r="I209" s="170"/>
      <c r="J209" s="171"/>
      <c r="K209" s="171"/>
      <c r="L209" s="171"/>
      <c r="M209" s="171"/>
      <c r="N209" s="171"/>
      <c r="O209" s="171"/>
      <c r="P209" s="171"/>
      <c r="Q209" s="171"/>
      <c r="R209" s="171"/>
      <c r="S209" s="171"/>
      <c r="T209" s="171"/>
      <c r="U209" s="171"/>
      <c r="V209" s="171"/>
      <c r="W209" s="171"/>
      <c r="X209" s="171"/>
      <c r="Y209" s="171"/>
      <c r="Z209" s="171"/>
      <c r="AA209" s="171"/>
      <c r="AB209" s="171"/>
      <c r="AC209" s="171"/>
      <c r="AD209" s="171"/>
      <c r="AE209" s="171"/>
      <c r="AF209" s="171"/>
      <c r="AG209" s="171"/>
      <c r="AH209" s="171"/>
      <c r="AI209" s="171"/>
      <c r="AJ209" s="171"/>
      <c r="AK209" s="171"/>
      <c r="AL209" s="171"/>
      <c r="AM209" s="171"/>
      <c r="AN209" s="171"/>
      <c r="AO209" s="171"/>
    </row>
    <row r="210" spans="1:41" x14ac:dyDescent="0.4">
      <c r="A210" s="171"/>
      <c r="B210" s="170"/>
      <c r="C210" s="170"/>
      <c r="D210" s="170"/>
      <c r="E210" s="171"/>
      <c r="F210" s="171"/>
      <c r="G210" s="171"/>
      <c r="H210" s="171"/>
      <c r="I210" s="170"/>
      <c r="J210" s="171"/>
      <c r="K210" s="171"/>
      <c r="L210" s="171"/>
      <c r="M210" s="171"/>
      <c r="N210" s="171"/>
      <c r="O210" s="171"/>
      <c r="P210" s="171"/>
      <c r="Q210" s="171"/>
      <c r="R210" s="171"/>
      <c r="S210" s="171"/>
      <c r="T210" s="171"/>
      <c r="U210" s="171"/>
      <c r="V210" s="171"/>
      <c r="W210" s="171"/>
      <c r="X210" s="171"/>
      <c r="Y210" s="171"/>
      <c r="Z210" s="171"/>
      <c r="AA210" s="171"/>
      <c r="AB210" s="171"/>
      <c r="AC210" s="171"/>
      <c r="AD210" s="171"/>
      <c r="AE210" s="171"/>
      <c r="AF210" s="171"/>
      <c r="AG210" s="171"/>
      <c r="AH210" s="171"/>
      <c r="AI210" s="171"/>
      <c r="AJ210" s="171"/>
      <c r="AK210" s="171"/>
      <c r="AL210" s="171"/>
      <c r="AM210" s="171"/>
      <c r="AN210" s="171"/>
      <c r="AO210" s="171"/>
    </row>
    <row r="211" spans="1:41" x14ac:dyDescent="0.4">
      <c r="A211" s="171"/>
      <c r="B211" s="170"/>
      <c r="C211" s="170"/>
      <c r="D211" s="170"/>
      <c r="E211" s="171"/>
      <c r="F211" s="171"/>
      <c r="G211" s="171"/>
      <c r="H211" s="171"/>
      <c r="I211" s="170"/>
      <c r="J211" s="171"/>
      <c r="K211" s="171"/>
      <c r="L211" s="171"/>
      <c r="M211" s="171"/>
      <c r="N211" s="171"/>
      <c r="O211" s="171"/>
      <c r="P211" s="171"/>
      <c r="Q211" s="171"/>
      <c r="R211" s="171"/>
      <c r="S211" s="171"/>
      <c r="T211" s="171"/>
      <c r="U211" s="171"/>
      <c r="V211" s="171"/>
      <c r="W211" s="171"/>
      <c r="X211" s="171"/>
      <c r="Y211" s="171"/>
      <c r="Z211" s="171"/>
      <c r="AA211" s="171"/>
      <c r="AB211" s="171"/>
      <c r="AC211" s="171"/>
      <c r="AD211" s="171"/>
      <c r="AE211" s="171"/>
      <c r="AF211" s="171"/>
      <c r="AG211" s="171"/>
      <c r="AH211" s="171"/>
      <c r="AI211" s="171"/>
      <c r="AJ211" s="171"/>
      <c r="AK211" s="171"/>
      <c r="AL211" s="171"/>
      <c r="AM211" s="171"/>
      <c r="AN211" s="171"/>
      <c r="AO211" s="171"/>
    </row>
    <row r="212" spans="1:41" x14ac:dyDescent="0.4">
      <c r="A212" s="171"/>
      <c r="B212" s="170"/>
      <c r="C212" s="170"/>
      <c r="D212" s="170"/>
      <c r="E212" s="171"/>
      <c r="F212" s="171"/>
      <c r="G212" s="171"/>
      <c r="H212" s="171"/>
      <c r="I212" s="170"/>
      <c r="J212" s="171"/>
      <c r="K212" s="171"/>
      <c r="L212" s="171"/>
      <c r="M212" s="171"/>
      <c r="N212" s="171"/>
      <c r="O212" s="171"/>
      <c r="P212" s="171"/>
      <c r="Q212" s="171"/>
      <c r="R212" s="171"/>
      <c r="S212" s="171"/>
      <c r="T212" s="171"/>
      <c r="U212" s="171"/>
      <c r="V212" s="171"/>
      <c r="W212" s="171"/>
      <c r="X212" s="171"/>
      <c r="Y212" s="171"/>
      <c r="Z212" s="171"/>
      <c r="AA212" s="171"/>
      <c r="AB212" s="171"/>
      <c r="AC212" s="171"/>
      <c r="AD212" s="171"/>
      <c r="AE212" s="171"/>
      <c r="AF212" s="171"/>
      <c r="AG212" s="171"/>
      <c r="AH212" s="171"/>
      <c r="AI212" s="171"/>
      <c r="AJ212" s="171"/>
      <c r="AK212" s="171"/>
      <c r="AL212" s="171"/>
      <c r="AM212" s="171"/>
      <c r="AN212" s="171"/>
      <c r="AO212" s="171"/>
    </row>
    <row r="213" spans="1:41" x14ac:dyDescent="0.4">
      <c r="A213" s="171"/>
      <c r="B213" s="170"/>
      <c r="C213" s="170"/>
      <c r="D213" s="170"/>
      <c r="E213" s="171"/>
      <c r="F213" s="171"/>
      <c r="G213" s="171"/>
      <c r="H213" s="171"/>
      <c r="I213" s="170"/>
      <c r="J213" s="171"/>
      <c r="K213" s="171"/>
      <c r="L213" s="171"/>
      <c r="M213" s="171"/>
      <c r="N213" s="171"/>
      <c r="O213" s="171"/>
      <c r="P213" s="171"/>
      <c r="Q213" s="171"/>
      <c r="R213" s="171"/>
      <c r="S213" s="171"/>
      <c r="T213" s="171"/>
      <c r="U213" s="171"/>
      <c r="V213" s="171"/>
      <c r="W213" s="171"/>
      <c r="X213" s="171"/>
      <c r="Y213" s="171"/>
      <c r="Z213" s="171"/>
      <c r="AA213" s="171"/>
      <c r="AB213" s="171"/>
      <c r="AC213" s="171"/>
      <c r="AD213" s="171"/>
      <c r="AE213" s="171"/>
      <c r="AF213" s="171"/>
      <c r="AG213" s="171"/>
      <c r="AH213" s="171"/>
      <c r="AI213" s="171"/>
      <c r="AJ213" s="171"/>
      <c r="AK213" s="171"/>
      <c r="AL213" s="171"/>
      <c r="AM213" s="171"/>
      <c r="AN213" s="171"/>
      <c r="AO213" s="171"/>
    </row>
    <row r="214" spans="1:41" x14ac:dyDescent="0.4">
      <c r="A214" s="171"/>
      <c r="B214" s="170"/>
      <c r="C214" s="170"/>
      <c r="D214" s="170"/>
      <c r="E214" s="171"/>
      <c r="F214" s="171"/>
      <c r="G214" s="171"/>
      <c r="H214" s="171"/>
      <c r="I214" s="170"/>
      <c r="J214" s="171"/>
      <c r="K214" s="171"/>
      <c r="L214" s="171"/>
      <c r="M214" s="171"/>
      <c r="N214" s="171"/>
      <c r="O214" s="171"/>
      <c r="P214" s="171"/>
      <c r="Q214" s="171"/>
      <c r="R214" s="171"/>
      <c r="S214" s="171"/>
      <c r="T214" s="171"/>
      <c r="U214" s="171"/>
      <c r="V214" s="171"/>
      <c r="W214" s="171"/>
      <c r="X214" s="171"/>
      <c r="Y214" s="171"/>
      <c r="Z214" s="171"/>
      <c r="AA214" s="171"/>
      <c r="AB214" s="171"/>
      <c r="AC214" s="171"/>
      <c r="AD214" s="171"/>
      <c r="AE214" s="171"/>
      <c r="AF214" s="171"/>
      <c r="AG214" s="171"/>
      <c r="AH214" s="171"/>
      <c r="AI214" s="171"/>
      <c r="AJ214" s="171"/>
      <c r="AK214" s="171"/>
      <c r="AL214" s="171"/>
      <c r="AM214" s="171"/>
      <c r="AN214" s="171"/>
      <c r="AO214" s="171"/>
    </row>
    <row r="215" spans="1:41" x14ac:dyDescent="0.4">
      <c r="A215" s="171"/>
      <c r="B215" s="170"/>
      <c r="C215" s="170"/>
      <c r="D215" s="170"/>
      <c r="E215" s="171"/>
      <c r="F215" s="171"/>
      <c r="G215" s="171"/>
      <c r="H215" s="171"/>
      <c r="I215" s="170"/>
      <c r="J215" s="171"/>
      <c r="K215" s="171"/>
      <c r="L215" s="171"/>
      <c r="M215" s="171"/>
      <c r="N215" s="171"/>
      <c r="O215" s="171"/>
      <c r="P215" s="171"/>
      <c r="Q215" s="171"/>
      <c r="R215" s="171"/>
      <c r="S215" s="171"/>
      <c r="T215" s="171"/>
      <c r="U215" s="171"/>
      <c r="V215" s="171"/>
      <c r="W215" s="171"/>
      <c r="X215" s="171"/>
      <c r="Y215" s="171"/>
      <c r="Z215" s="171"/>
      <c r="AA215" s="171"/>
      <c r="AB215" s="171"/>
      <c r="AC215" s="171"/>
      <c r="AD215" s="171"/>
      <c r="AE215" s="171"/>
      <c r="AF215" s="171"/>
      <c r="AG215" s="171"/>
      <c r="AH215" s="171"/>
      <c r="AI215" s="171"/>
      <c r="AJ215" s="171"/>
      <c r="AK215" s="171"/>
      <c r="AL215" s="171"/>
      <c r="AM215" s="171"/>
      <c r="AN215" s="171"/>
      <c r="AO215" s="171"/>
    </row>
    <row r="216" spans="1:41" x14ac:dyDescent="0.4">
      <c r="A216" s="171"/>
      <c r="B216" s="170"/>
      <c r="C216" s="170"/>
      <c r="D216" s="170"/>
      <c r="E216" s="171"/>
      <c r="F216" s="171"/>
      <c r="G216" s="171"/>
      <c r="H216" s="171"/>
      <c r="I216" s="170"/>
      <c r="J216" s="171"/>
      <c r="K216" s="171"/>
      <c r="L216" s="171"/>
      <c r="M216" s="171"/>
      <c r="N216" s="171"/>
      <c r="O216" s="171"/>
      <c r="P216" s="171"/>
      <c r="Q216" s="171"/>
      <c r="R216" s="171"/>
      <c r="S216" s="171"/>
      <c r="T216" s="171"/>
      <c r="U216" s="171"/>
      <c r="V216" s="171"/>
      <c r="W216" s="171"/>
      <c r="X216" s="171"/>
      <c r="Y216" s="171"/>
      <c r="Z216" s="171"/>
      <c r="AA216" s="171"/>
      <c r="AB216" s="171"/>
      <c r="AC216" s="171"/>
      <c r="AD216" s="171"/>
      <c r="AE216" s="171"/>
      <c r="AF216" s="171"/>
      <c r="AG216" s="171"/>
      <c r="AH216" s="171"/>
      <c r="AI216" s="171"/>
      <c r="AJ216" s="171"/>
      <c r="AK216" s="171"/>
      <c r="AL216" s="171"/>
      <c r="AM216" s="171"/>
      <c r="AN216" s="171"/>
      <c r="AO216" s="171"/>
    </row>
    <row r="217" spans="1:41" x14ac:dyDescent="0.4">
      <c r="A217" s="171"/>
      <c r="B217" s="170"/>
      <c r="C217" s="170"/>
      <c r="D217" s="170"/>
      <c r="E217" s="171"/>
      <c r="F217" s="171"/>
      <c r="G217" s="171"/>
      <c r="H217" s="171"/>
      <c r="I217" s="170"/>
      <c r="J217" s="171"/>
      <c r="K217" s="171"/>
      <c r="L217" s="171"/>
      <c r="M217" s="171"/>
      <c r="N217" s="171"/>
      <c r="O217" s="171"/>
      <c r="P217" s="171"/>
      <c r="Q217" s="171"/>
      <c r="R217" s="171"/>
      <c r="S217" s="171"/>
      <c r="T217" s="171"/>
      <c r="U217" s="171"/>
      <c r="V217" s="171"/>
      <c r="W217" s="171"/>
      <c r="X217" s="171"/>
      <c r="Y217" s="171"/>
      <c r="Z217" s="171"/>
      <c r="AA217" s="171"/>
      <c r="AB217" s="171"/>
      <c r="AC217" s="171"/>
      <c r="AD217" s="171"/>
      <c r="AE217" s="171"/>
      <c r="AF217" s="171"/>
      <c r="AG217" s="171"/>
      <c r="AH217" s="171"/>
      <c r="AI217" s="171"/>
      <c r="AJ217" s="171"/>
      <c r="AK217" s="171"/>
      <c r="AL217" s="171"/>
      <c r="AM217" s="171"/>
      <c r="AN217" s="171"/>
      <c r="AO217" s="171"/>
    </row>
    <row r="218" spans="1:41" x14ac:dyDescent="0.4">
      <c r="A218" s="171"/>
      <c r="B218" s="170"/>
      <c r="C218" s="170"/>
      <c r="D218" s="170"/>
      <c r="E218" s="171"/>
      <c r="F218" s="171"/>
      <c r="G218" s="171"/>
      <c r="H218" s="171"/>
      <c r="I218" s="170"/>
      <c r="J218" s="171"/>
      <c r="K218" s="171"/>
      <c r="L218" s="171"/>
      <c r="M218" s="171"/>
      <c r="N218" s="171"/>
      <c r="O218" s="171"/>
      <c r="P218" s="171"/>
      <c r="Q218" s="171"/>
      <c r="R218" s="171"/>
      <c r="S218" s="171"/>
      <c r="T218" s="171"/>
      <c r="U218" s="171"/>
      <c r="V218" s="171"/>
      <c r="W218" s="171"/>
      <c r="X218" s="171"/>
      <c r="Y218" s="171"/>
      <c r="Z218" s="171"/>
      <c r="AA218" s="171"/>
      <c r="AB218" s="171"/>
      <c r="AC218" s="171"/>
      <c r="AD218" s="171"/>
      <c r="AE218" s="171"/>
      <c r="AF218" s="171"/>
      <c r="AG218" s="171"/>
      <c r="AH218" s="171"/>
      <c r="AI218" s="171"/>
      <c r="AJ218" s="171"/>
      <c r="AK218" s="171"/>
      <c r="AL218" s="171"/>
      <c r="AM218" s="171"/>
      <c r="AN218" s="171"/>
      <c r="AO218" s="171"/>
    </row>
    <row r="219" spans="1:41" x14ac:dyDescent="0.4">
      <c r="A219" s="171"/>
      <c r="B219" s="170"/>
      <c r="C219" s="170"/>
      <c r="D219" s="170"/>
      <c r="E219" s="171"/>
      <c r="F219" s="171"/>
      <c r="G219" s="171"/>
      <c r="H219" s="171"/>
      <c r="I219" s="170"/>
      <c r="J219" s="171"/>
      <c r="K219" s="171"/>
      <c r="L219" s="171"/>
      <c r="M219" s="171"/>
      <c r="N219" s="171"/>
      <c r="O219" s="171"/>
      <c r="P219" s="171"/>
      <c r="Q219" s="171"/>
      <c r="R219" s="171"/>
      <c r="S219" s="171"/>
      <c r="T219" s="171"/>
      <c r="U219" s="171"/>
      <c r="V219" s="171"/>
      <c r="W219" s="171"/>
      <c r="X219" s="171"/>
      <c r="Y219" s="171"/>
      <c r="Z219" s="171"/>
      <c r="AA219" s="171"/>
      <c r="AB219" s="171"/>
      <c r="AC219" s="171"/>
      <c r="AD219" s="171"/>
      <c r="AE219" s="171"/>
      <c r="AF219" s="171"/>
      <c r="AG219" s="171"/>
      <c r="AH219" s="171"/>
      <c r="AI219" s="171"/>
      <c r="AJ219" s="171"/>
      <c r="AK219" s="171"/>
      <c r="AL219" s="171"/>
      <c r="AM219" s="171"/>
      <c r="AN219" s="171"/>
      <c r="AO219" s="171"/>
    </row>
    <row r="220" spans="1:41" x14ac:dyDescent="0.4">
      <c r="A220" s="171"/>
      <c r="B220" s="170"/>
      <c r="C220" s="170"/>
      <c r="D220" s="170"/>
      <c r="E220" s="171"/>
      <c r="F220" s="171"/>
      <c r="G220" s="171"/>
      <c r="H220" s="171"/>
      <c r="I220" s="170"/>
      <c r="J220" s="171"/>
      <c r="K220" s="171"/>
      <c r="L220" s="171"/>
      <c r="M220" s="171"/>
      <c r="N220" s="171"/>
      <c r="O220" s="171"/>
      <c r="P220" s="171"/>
      <c r="Q220" s="171"/>
      <c r="R220" s="171"/>
      <c r="S220" s="171"/>
      <c r="T220" s="171"/>
      <c r="U220" s="171"/>
      <c r="V220" s="171"/>
      <c r="W220" s="171"/>
      <c r="X220" s="171"/>
      <c r="Y220" s="171"/>
      <c r="Z220" s="171"/>
      <c r="AA220" s="171"/>
      <c r="AB220" s="171"/>
      <c r="AC220" s="171"/>
      <c r="AD220" s="171"/>
      <c r="AE220" s="171"/>
      <c r="AF220" s="171"/>
      <c r="AG220" s="171"/>
      <c r="AH220" s="171"/>
      <c r="AI220" s="171"/>
      <c r="AJ220" s="171"/>
      <c r="AK220" s="171"/>
      <c r="AL220" s="171"/>
      <c r="AM220" s="171"/>
      <c r="AN220" s="171"/>
      <c r="AO220" s="171"/>
    </row>
    <row r="221" spans="1:41" x14ac:dyDescent="0.4">
      <c r="A221" s="171"/>
      <c r="B221" s="170"/>
      <c r="C221" s="170"/>
      <c r="D221" s="170"/>
      <c r="E221" s="171"/>
      <c r="F221" s="171"/>
      <c r="G221" s="171"/>
      <c r="H221" s="171"/>
      <c r="I221" s="170"/>
      <c r="J221" s="171"/>
      <c r="K221" s="171"/>
      <c r="L221" s="171"/>
      <c r="M221" s="171"/>
      <c r="N221" s="171"/>
      <c r="O221" s="171"/>
      <c r="P221" s="171"/>
      <c r="Q221" s="171"/>
      <c r="R221" s="171"/>
      <c r="S221" s="171"/>
      <c r="T221" s="171"/>
      <c r="U221" s="171"/>
      <c r="V221" s="171"/>
      <c r="W221" s="171"/>
      <c r="X221" s="171"/>
      <c r="Y221" s="171"/>
      <c r="Z221" s="171"/>
      <c r="AA221" s="171"/>
      <c r="AB221" s="171"/>
      <c r="AC221" s="171"/>
      <c r="AD221" s="171"/>
      <c r="AE221" s="171"/>
      <c r="AF221" s="171"/>
      <c r="AG221" s="171"/>
      <c r="AH221" s="171"/>
      <c r="AI221" s="171"/>
      <c r="AJ221" s="171"/>
      <c r="AK221" s="171"/>
      <c r="AL221" s="171"/>
      <c r="AM221" s="171"/>
      <c r="AN221" s="171"/>
      <c r="AO221" s="171"/>
    </row>
    <row r="222" spans="1:41" x14ac:dyDescent="0.4">
      <c r="A222" s="171"/>
      <c r="B222" s="170"/>
      <c r="C222" s="170"/>
      <c r="D222" s="170"/>
      <c r="E222" s="171"/>
      <c r="F222" s="171"/>
      <c r="G222" s="171"/>
      <c r="H222" s="171"/>
      <c r="I222" s="170"/>
      <c r="J222" s="171"/>
      <c r="K222" s="171"/>
      <c r="L222" s="171"/>
      <c r="M222" s="171"/>
      <c r="N222" s="171"/>
      <c r="O222" s="171"/>
      <c r="P222" s="171"/>
      <c r="Q222" s="171"/>
      <c r="R222" s="171"/>
      <c r="S222" s="171"/>
      <c r="T222" s="171"/>
      <c r="U222" s="171"/>
      <c r="V222" s="171"/>
      <c r="W222" s="171"/>
      <c r="X222" s="171"/>
      <c r="Y222" s="171"/>
      <c r="Z222" s="171"/>
      <c r="AA222" s="171"/>
      <c r="AB222" s="171"/>
      <c r="AC222" s="171"/>
      <c r="AD222" s="171"/>
      <c r="AE222" s="171"/>
      <c r="AF222" s="171"/>
      <c r="AG222" s="171"/>
      <c r="AH222" s="171"/>
      <c r="AI222" s="171"/>
      <c r="AJ222" s="171"/>
      <c r="AK222" s="171"/>
      <c r="AL222" s="171"/>
      <c r="AM222" s="171"/>
      <c r="AN222" s="171"/>
      <c r="AO222" s="171"/>
    </row>
    <row r="223" spans="1:41" x14ac:dyDescent="0.4">
      <c r="A223" s="171"/>
      <c r="B223" s="170"/>
      <c r="C223" s="170"/>
      <c r="D223" s="170"/>
      <c r="E223" s="171"/>
      <c r="F223" s="171"/>
      <c r="G223" s="171"/>
      <c r="H223" s="171"/>
      <c r="I223" s="170"/>
      <c r="J223" s="171"/>
      <c r="K223" s="171"/>
      <c r="L223" s="171"/>
      <c r="M223" s="171"/>
      <c r="N223" s="171"/>
      <c r="O223" s="171"/>
      <c r="P223" s="171"/>
      <c r="Q223" s="171"/>
      <c r="R223" s="171"/>
      <c r="S223" s="171"/>
      <c r="T223" s="171"/>
      <c r="U223" s="171"/>
      <c r="V223" s="171"/>
      <c r="W223" s="171"/>
      <c r="X223" s="171"/>
      <c r="Y223" s="171"/>
      <c r="Z223" s="171"/>
      <c r="AA223" s="171"/>
      <c r="AB223" s="171"/>
      <c r="AC223" s="171"/>
      <c r="AD223" s="171"/>
      <c r="AE223" s="171"/>
      <c r="AF223" s="171"/>
      <c r="AG223" s="171"/>
      <c r="AH223" s="171"/>
      <c r="AI223" s="171"/>
      <c r="AJ223" s="171"/>
      <c r="AK223" s="171"/>
      <c r="AL223" s="171"/>
      <c r="AM223" s="171"/>
      <c r="AN223" s="171"/>
      <c r="AO223" s="171"/>
    </row>
    <row r="224" spans="1:41" x14ac:dyDescent="0.4">
      <c r="A224" s="171"/>
      <c r="B224" s="170"/>
      <c r="C224" s="170"/>
      <c r="D224" s="170"/>
      <c r="E224" s="171"/>
      <c r="F224" s="171"/>
      <c r="G224" s="171"/>
      <c r="H224" s="171"/>
      <c r="I224" s="170"/>
      <c r="J224" s="171"/>
      <c r="K224" s="171"/>
      <c r="L224" s="171"/>
      <c r="M224" s="171"/>
      <c r="N224" s="171"/>
      <c r="O224" s="171"/>
      <c r="P224" s="171"/>
      <c r="Q224" s="171"/>
      <c r="R224" s="171"/>
      <c r="S224" s="171"/>
      <c r="T224" s="171"/>
      <c r="U224" s="171"/>
      <c r="V224" s="171"/>
      <c r="W224" s="171"/>
      <c r="X224" s="171"/>
      <c r="Y224" s="171"/>
      <c r="Z224" s="171"/>
      <c r="AA224" s="171"/>
      <c r="AB224" s="171"/>
      <c r="AC224" s="171"/>
      <c r="AD224" s="171"/>
      <c r="AE224" s="171"/>
      <c r="AF224" s="171"/>
      <c r="AG224" s="171"/>
      <c r="AH224" s="171"/>
      <c r="AI224" s="171"/>
      <c r="AJ224" s="171"/>
      <c r="AK224" s="171"/>
      <c r="AL224" s="171"/>
      <c r="AM224" s="171"/>
      <c r="AN224" s="171"/>
      <c r="AO224" s="171"/>
    </row>
    <row r="225" spans="1:41" x14ac:dyDescent="0.4">
      <c r="A225" s="171"/>
      <c r="B225" s="170"/>
      <c r="C225" s="170"/>
      <c r="D225" s="170"/>
      <c r="E225" s="171"/>
      <c r="F225" s="171"/>
      <c r="G225" s="171"/>
      <c r="H225" s="171"/>
      <c r="I225" s="170"/>
      <c r="J225" s="171"/>
      <c r="K225" s="171"/>
      <c r="L225" s="171"/>
      <c r="M225" s="171"/>
      <c r="N225" s="171"/>
      <c r="O225" s="171"/>
      <c r="P225" s="171"/>
      <c r="Q225" s="171"/>
      <c r="R225" s="171"/>
      <c r="S225" s="171"/>
      <c r="T225" s="171"/>
      <c r="U225" s="171"/>
      <c r="V225" s="171"/>
      <c r="W225" s="171"/>
      <c r="X225" s="171"/>
      <c r="Y225" s="171"/>
      <c r="Z225" s="171"/>
      <c r="AA225" s="171"/>
      <c r="AB225" s="171"/>
      <c r="AC225" s="171"/>
      <c r="AD225" s="171"/>
      <c r="AE225" s="171"/>
      <c r="AF225" s="171"/>
      <c r="AG225" s="171"/>
      <c r="AH225" s="171"/>
      <c r="AI225" s="171"/>
      <c r="AJ225" s="171"/>
      <c r="AK225" s="171"/>
      <c r="AL225" s="171"/>
      <c r="AM225" s="171"/>
      <c r="AN225" s="171"/>
      <c r="AO225" s="171"/>
    </row>
    <row r="226" spans="1:41" x14ac:dyDescent="0.4">
      <c r="A226" s="171"/>
      <c r="B226" s="170"/>
      <c r="C226" s="170"/>
      <c r="D226" s="170"/>
      <c r="E226" s="171"/>
      <c r="F226" s="171"/>
      <c r="G226" s="171"/>
      <c r="H226" s="171"/>
      <c r="I226" s="170"/>
      <c r="J226" s="171"/>
      <c r="K226" s="171"/>
      <c r="L226" s="171"/>
      <c r="M226" s="171"/>
      <c r="N226" s="171"/>
      <c r="O226" s="171"/>
      <c r="P226" s="171"/>
      <c r="Q226" s="171"/>
      <c r="R226" s="171"/>
      <c r="S226" s="171"/>
      <c r="T226" s="171"/>
      <c r="U226" s="171"/>
      <c r="V226" s="171"/>
      <c r="W226" s="171"/>
      <c r="X226" s="171"/>
      <c r="Y226" s="171"/>
      <c r="Z226" s="171"/>
      <c r="AA226" s="171"/>
      <c r="AB226" s="171"/>
      <c r="AC226" s="171"/>
      <c r="AD226" s="171"/>
      <c r="AE226" s="171"/>
      <c r="AF226" s="171"/>
      <c r="AG226" s="171"/>
      <c r="AH226" s="171"/>
      <c r="AI226" s="171"/>
      <c r="AJ226" s="171"/>
      <c r="AK226" s="171"/>
      <c r="AL226" s="171"/>
      <c r="AM226" s="171"/>
      <c r="AN226" s="171"/>
      <c r="AO226" s="171"/>
    </row>
    <row r="227" spans="1:41" x14ac:dyDescent="0.4">
      <c r="A227" s="171"/>
      <c r="B227" s="170"/>
      <c r="C227" s="170"/>
      <c r="D227" s="170"/>
      <c r="E227" s="171"/>
      <c r="F227" s="171"/>
      <c r="G227" s="171"/>
      <c r="H227" s="171"/>
      <c r="I227" s="170"/>
      <c r="J227" s="171"/>
      <c r="K227" s="171"/>
      <c r="L227" s="171"/>
      <c r="M227" s="171"/>
      <c r="N227" s="171"/>
      <c r="O227" s="171"/>
      <c r="P227" s="171"/>
      <c r="Q227" s="171"/>
      <c r="R227" s="171"/>
      <c r="S227" s="171"/>
      <c r="T227" s="171"/>
      <c r="U227" s="171"/>
      <c r="V227" s="171"/>
      <c r="W227" s="171"/>
      <c r="X227" s="171"/>
      <c r="Y227" s="171"/>
      <c r="Z227" s="171"/>
      <c r="AA227" s="171"/>
      <c r="AB227" s="171"/>
      <c r="AC227" s="171"/>
      <c r="AD227" s="171"/>
      <c r="AE227" s="171"/>
      <c r="AF227" s="171"/>
      <c r="AG227" s="171"/>
      <c r="AH227" s="171"/>
      <c r="AI227" s="171"/>
      <c r="AJ227" s="171"/>
      <c r="AK227" s="171"/>
      <c r="AL227" s="171"/>
      <c r="AM227" s="171"/>
      <c r="AN227" s="171"/>
      <c r="AO227" s="171"/>
    </row>
    <row r="228" spans="1:41" x14ac:dyDescent="0.4">
      <c r="A228" s="171"/>
      <c r="B228" s="170"/>
      <c r="C228" s="170"/>
      <c r="D228" s="170"/>
      <c r="E228" s="171"/>
      <c r="F228" s="171"/>
      <c r="G228" s="171"/>
      <c r="H228" s="171"/>
      <c r="I228" s="170"/>
      <c r="J228" s="171"/>
      <c r="K228" s="171"/>
      <c r="L228" s="171"/>
      <c r="M228" s="171"/>
      <c r="N228" s="171"/>
      <c r="O228" s="171"/>
      <c r="P228" s="171"/>
      <c r="Q228" s="171"/>
      <c r="R228" s="171"/>
      <c r="S228" s="171"/>
      <c r="T228" s="171"/>
      <c r="U228" s="171"/>
      <c r="V228" s="171"/>
      <c r="W228" s="171"/>
      <c r="X228" s="171"/>
      <c r="Y228" s="171"/>
      <c r="Z228" s="171"/>
      <c r="AA228" s="171"/>
      <c r="AB228" s="171"/>
      <c r="AC228" s="171"/>
      <c r="AD228" s="171"/>
      <c r="AE228" s="171"/>
      <c r="AF228" s="171"/>
      <c r="AG228" s="171"/>
      <c r="AH228" s="171"/>
      <c r="AI228" s="171"/>
      <c r="AJ228" s="171"/>
      <c r="AK228" s="171"/>
      <c r="AL228" s="171"/>
      <c r="AM228" s="171"/>
      <c r="AN228" s="171"/>
      <c r="AO228" s="171"/>
    </row>
    <row r="229" spans="1:41" x14ac:dyDescent="0.4">
      <c r="A229" s="171"/>
      <c r="B229" s="170"/>
      <c r="C229" s="170"/>
      <c r="D229" s="170"/>
      <c r="E229" s="171"/>
      <c r="F229" s="171"/>
      <c r="G229" s="171"/>
      <c r="H229" s="171"/>
      <c r="I229" s="170"/>
      <c r="J229" s="171"/>
      <c r="K229" s="171"/>
      <c r="L229" s="171"/>
      <c r="M229" s="171"/>
      <c r="N229" s="171"/>
      <c r="O229" s="171"/>
      <c r="P229" s="171"/>
      <c r="Q229" s="171"/>
      <c r="R229" s="171"/>
      <c r="S229" s="171"/>
      <c r="T229" s="171"/>
      <c r="U229" s="171"/>
      <c r="V229" s="171"/>
      <c r="W229" s="171"/>
      <c r="X229" s="171"/>
      <c r="Y229" s="171"/>
      <c r="Z229" s="171"/>
      <c r="AA229" s="171"/>
      <c r="AB229" s="171"/>
      <c r="AC229" s="171"/>
      <c r="AD229" s="171"/>
      <c r="AE229" s="171"/>
      <c r="AF229" s="171"/>
      <c r="AG229" s="171"/>
      <c r="AH229" s="171"/>
      <c r="AI229" s="171"/>
      <c r="AJ229" s="171"/>
      <c r="AK229" s="171"/>
      <c r="AL229" s="171"/>
      <c r="AM229" s="171"/>
      <c r="AN229" s="171"/>
      <c r="AO229" s="171"/>
    </row>
    <row r="230" spans="1:41" x14ac:dyDescent="0.4">
      <c r="A230" s="171"/>
      <c r="B230" s="170"/>
      <c r="C230" s="170"/>
      <c r="D230" s="170"/>
      <c r="E230" s="171"/>
      <c r="F230" s="171"/>
      <c r="G230" s="171"/>
      <c r="H230" s="171"/>
      <c r="I230" s="170"/>
      <c r="J230" s="171"/>
      <c r="K230" s="171"/>
      <c r="L230" s="171"/>
      <c r="M230" s="171"/>
      <c r="N230" s="171"/>
      <c r="O230" s="171"/>
      <c r="P230" s="171"/>
      <c r="Q230" s="171"/>
      <c r="R230" s="171"/>
      <c r="S230" s="171"/>
      <c r="T230" s="171"/>
      <c r="U230" s="171"/>
      <c r="V230" s="171"/>
      <c r="W230" s="171"/>
      <c r="X230" s="171"/>
      <c r="Y230" s="171"/>
      <c r="Z230" s="171"/>
      <c r="AA230" s="171"/>
      <c r="AB230" s="171"/>
      <c r="AC230" s="171"/>
      <c r="AD230" s="171"/>
      <c r="AE230" s="171"/>
      <c r="AF230" s="171"/>
      <c r="AG230" s="171"/>
      <c r="AH230" s="171"/>
      <c r="AI230" s="171"/>
      <c r="AJ230" s="171"/>
      <c r="AK230" s="171"/>
      <c r="AL230" s="171"/>
      <c r="AM230" s="171"/>
      <c r="AN230" s="171"/>
      <c r="AO230" s="171"/>
    </row>
    <row r="231" spans="1:41" x14ac:dyDescent="0.4">
      <c r="A231" s="171"/>
      <c r="B231" s="170"/>
      <c r="C231" s="170"/>
      <c r="D231" s="170"/>
      <c r="E231" s="171"/>
      <c r="F231" s="171"/>
      <c r="G231" s="171"/>
      <c r="H231" s="171"/>
      <c r="I231" s="170"/>
      <c r="J231" s="171"/>
      <c r="K231" s="171"/>
      <c r="L231" s="171"/>
      <c r="M231" s="171"/>
      <c r="N231" s="171"/>
      <c r="O231" s="171"/>
      <c r="P231" s="171"/>
      <c r="Q231" s="171"/>
      <c r="R231" s="171"/>
      <c r="S231" s="171"/>
      <c r="T231" s="171"/>
      <c r="U231" s="171"/>
      <c r="V231" s="171"/>
      <c r="W231" s="171"/>
      <c r="X231" s="171"/>
      <c r="Y231" s="171"/>
      <c r="Z231" s="171"/>
      <c r="AA231" s="171"/>
      <c r="AB231" s="171"/>
      <c r="AC231" s="171"/>
      <c r="AD231" s="171"/>
      <c r="AE231" s="171"/>
      <c r="AF231" s="171"/>
      <c r="AG231" s="171"/>
      <c r="AH231" s="171"/>
      <c r="AI231" s="171"/>
      <c r="AJ231" s="171"/>
      <c r="AK231" s="171"/>
      <c r="AL231" s="171"/>
      <c r="AM231" s="171"/>
      <c r="AN231" s="171"/>
      <c r="AO231" s="171"/>
    </row>
    <row r="232" spans="1:41" x14ac:dyDescent="0.4">
      <c r="A232" s="171"/>
      <c r="B232" s="170"/>
      <c r="C232" s="170"/>
      <c r="D232" s="170"/>
      <c r="E232" s="171"/>
      <c r="F232" s="171"/>
      <c r="G232" s="171"/>
      <c r="H232" s="171"/>
      <c r="I232" s="170"/>
      <c r="J232" s="171"/>
      <c r="K232" s="171"/>
      <c r="L232" s="171"/>
      <c r="M232" s="171"/>
      <c r="N232" s="171"/>
      <c r="O232" s="171"/>
      <c r="P232" s="171"/>
      <c r="Q232" s="171"/>
      <c r="R232" s="171"/>
      <c r="S232" s="171"/>
      <c r="T232" s="171"/>
      <c r="U232" s="171"/>
      <c r="V232" s="171"/>
      <c r="W232" s="171"/>
      <c r="X232" s="171"/>
      <c r="Y232" s="171"/>
      <c r="Z232" s="171"/>
      <c r="AA232" s="171"/>
      <c r="AB232" s="171"/>
      <c r="AC232" s="171"/>
      <c r="AD232" s="171"/>
      <c r="AE232" s="171"/>
      <c r="AF232" s="171"/>
      <c r="AG232" s="171"/>
      <c r="AH232" s="171"/>
      <c r="AI232" s="171"/>
      <c r="AJ232" s="171"/>
      <c r="AK232" s="171"/>
      <c r="AL232" s="171"/>
      <c r="AM232" s="171"/>
      <c r="AN232" s="171"/>
      <c r="AO232" s="171"/>
    </row>
    <row r="233" spans="1:41" x14ac:dyDescent="0.4">
      <c r="A233" s="171"/>
      <c r="B233" s="170"/>
      <c r="C233" s="170"/>
      <c r="D233" s="170"/>
      <c r="E233" s="171"/>
      <c r="F233" s="171"/>
      <c r="G233" s="171"/>
      <c r="H233" s="171"/>
      <c r="I233" s="170"/>
      <c r="J233" s="171"/>
      <c r="K233" s="171"/>
      <c r="L233" s="171"/>
      <c r="M233" s="171"/>
      <c r="N233" s="171"/>
      <c r="O233" s="171"/>
      <c r="P233" s="171"/>
      <c r="Q233" s="171"/>
      <c r="R233" s="171"/>
      <c r="S233" s="171"/>
      <c r="T233" s="171"/>
      <c r="U233" s="171"/>
      <c r="V233" s="171"/>
      <c r="W233" s="171"/>
      <c r="X233" s="171"/>
      <c r="Y233" s="171"/>
      <c r="Z233" s="171"/>
      <c r="AA233" s="171"/>
      <c r="AB233" s="171"/>
      <c r="AC233" s="171"/>
      <c r="AD233" s="171"/>
      <c r="AE233" s="171"/>
      <c r="AF233" s="171"/>
      <c r="AG233" s="171"/>
      <c r="AH233" s="171"/>
      <c r="AI233" s="171"/>
      <c r="AJ233" s="171"/>
      <c r="AK233" s="171"/>
      <c r="AL233" s="171"/>
      <c r="AM233" s="171"/>
      <c r="AN233" s="171"/>
      <c r="AO233" s="171"/>
    </row>
    <row r="234" spans="1:41" x14ac:dyDescent="0.4">
      <c r="A234" s="171"/>
      <c r="B234" s="170"/>
      <c r="C234" s="170"/>
      <c r="D234" s="170"/>
      <c r="E234" s="171"/>
      <c r="F234" s="171"/>
      <c r="G234" s="171"/>
      <c r="H234" s="171"/>
      <c r="I234" s="170"/>
      <c r="J234" s="171"/>
      <c r="K234" s="171"/>
      <c r="L234" s="171"/>
      <c r="M234" s="171"/>
      <c r="N234" s="171"/>
      <c r="O234" s="171"/>
      <c r="P234" s="171"/>
      <c r="Q234" s="171"/>
      <c r="R234" s="171"/>
      <c r="S234" s="171"/>
      <c r="T234" s="171"/>
      <c r="U234" s="171"/>
      <c r="V234" s="171"/>
      <c r="W234" s="171"/>
      <c r="X234" s="171"/>
      <c r="Y234" s="171"/>
      <c r="Z234" s="171"/>
      <c r="AA234" s="171"/>
      <c r="AB234" s="171"/>
      <c r="AC234" s="171"/>
      <c r="AD234" s="171"/>
      <c r="AE234" s="171"/>
      <c r="AF234" s="171"/>
      <c r="AG234" s="171"/>
      <c r="AH234" s="171"/>
      <c r="AI234" s="171"/>
      <c r="AJ234" s="171"/>
      <c r="AK234" s="171"/>
      <c r="AL234" s="171"/>
      <c r="AM234" s="171"/>
      <c r="AN234" s="171"/>
      <c r="AO234" s="171"/>
    </row>
    <row r="235" spans="1:41" x14ac:dyDescent="0.4">
      <c r="A235" s="171"/>
      <c r="B235" s="170"/>
      <c r="C235" s="170"/>
      <c r="D235" s="170"/>
      <c r="E235" s="171"/>
      <c r="F235" s="171"/>
      <c r="G235" s="171"/>
      <c r="H235" s="171"/>
      <c r="I235" s="170"/>
      <c r="J235" s="171"/>
      <c r="K235" s="171"/>
      <c r="L235" s="171"/>
      <c r="M235" s="171"/>
      <c r="N235" s="171"/>
      <c r="O235" s="171"/>
      <c r="P235" s="171"/>
      <c r="Q235" s="171"/>
      <c r="R235" s="171"/>
      <c r="S235" s="171"/>
      <c r="T235" s="171"/>
      <c r="U235" s="171"/>
      <c r="V235" s="171"/>
      <c r="W235" s="171"/>
      <c r="X235" s="171"/>
      <c r="Y235" s="171"/>
      <c r="Z235" s="171"/>
      <c r="AA235" s="171"/>
      <c r="AB235" s="171"/>
      <c r="AC235" s="171"/>
      <c r="AD235" s="171"/>
      <c r="AE235" s="171"/>
      <c r="AF235" s="171"/>
      <c r="AG235" s="171"/>
      <c r="AH235" s="171"/>
      <c r="AI235" s="171"/>
      <c r="AJ235" s="171"/>
      <c r="AK235" s="171"/>
      <c r="AL235" s="171"/>
      <c r="AM235" s="171"/>
      <c r="AN235" s="171"/>
      <c r="AO235" s="171"/>
    </row>
    <row r="236" spans="1:41" x14ac:dyDescent="0.4">
      <c r="A236" s="171"/>
      <c r="B236" s="170"/>
      <c r="C236" s="170"/>
      <c r="D236" s="170"/>
      <c r="E236" s="171"/>
      <c r="F236" s="171"/>
      <c r="G236" s="171"/>
      <c r="H236" s="171"/>
      <c r="I236" s="170"/>
      <c r="J236" s="171"/>
      <c r="K236" s="171"/>
      <c r="L236" s="171"/>
      <c r="M236" s="171"/>
      <c r="N236" s="171"/>
      <c r="O236" s="171"/>
      <c r="P236" s="171"/>
      <c r="Q236" s="171"/>
      <c r="R236" s="171"/>
      <c r="S236" s="171"/>
      <c r="T236" s="171"/>
      <c r="U236" s="171"/>
      <c r="V236" s="171"/>
      <c r="W236" s="171"/>
      <c r="X236" s="171"/>
      <c r="Y236" s="171"/>
      <c r="Z236" s="171"/>
      <c r="AA236" s="171"/>
      <c r="AB236" s="171"/>
      <c r="AC236" s="171"/>
      <c r="AD236" s="171"/>
      <c r="AE236" s="171"/>
      <c r="AF236" s="171"/>
      <c r="AG236" s="171"/>
      <c r="AH236" s="171"/>
      <c r="AI236" s="171"/>
      <c r="AJ236" s="171"/>
      <c r="AK236" s="171"/>
      <c r="AL236" s="171"/>
      <c r="AM236" s="171"/>
      <c r="AN236" s="171"/>
      <c r="AO236" s="171"/>
    </row>
    <row r="237" spans="1:41" x14ac:dyDescent="0.4">
      <c r="A237" s="171"/>
      <c r="B237" s="170"/>
      <c r="C237" s="170"/>
      <c r="D237" s="170"/>
      <c r="E237" s="171"/>
      <c r="F237" s="171"/>
      <c r="G237" s="171"/>
      <c r="H237" s="171"/>
      <c r="I237" s="170"/>
      <c r="J237" s="171"/>
      <c r="K237" s="171"/>
      <c r="L237" s="171"/>
      <c r="M237" s="171"/>
      <c r="N237" s="171"/>
      <c r="O237" s="171"/>
      <c r="P237" s="171"/>
      <c r="Q237" s="171"/>
      <c r="R237" s="171"/>
      <c r="S237" s="171"/>
      <c r="T237" s="171"/>
      <c r="U237" s="171"/>
      <c r="V237" s="171"/>
      <c r="W237" s="171"/>
      <c r="X237" s="171"/>
      <c r="Y237" s="171"/>
      <c r="Z237" s="171"/>
      <c r="AA237" s="171"/>
      <c r="AB237" s="171"/>
      <c r="AC237" s="171"/>
      <c r="AD237" s="171"/>
      <c r="AE237" s="171"/>
      <c r="AF237" s="171"/>
      <c r="AG237" s="171"/>
      <c r="AH237" s="171"/>
      <c r="AI237" s="171"/>
      <c r="AJ237" s="171"/>
      <c r="AK237" s="171"/>
      <c r="AL237" s="171"/>
      <c r="AM237" s="171"/>
      <c r="AN237" s="171"/>
      <c r="AO237" s="171"/>
    </row>
    <row r="238" spans="1:41" x14ac:dyDescent="0.4">
      <c r="A238" s="171"/>
      <c r="B238" s="170"/>
      <c r="C238" s="170"/>
      <c r="D238" s="170"/>
      <c r="E238" s="171"/>
      <c r="F238" s="171"/>
      <c r="G238" s="171"/>
      <c r="H238" s="171"/>
      <c r="I238" s="170"/>
      <c r="J238" s="171"/>
      <c r="K238" s="171"/>
      <c r="L238" s="171"/>
      <c r="M238" s="171"/>
      <c r="N238" s="171"/>
      <c r="O238" s="171"/>
      <c r="P238" s="171"/>
      <c r="Q238" s="171"/>
      <c r="R238" s="171"/>
      <c r="S238" s="171"/>
      <c r="T238" s="171"/>
      <c r="U238" s="171"/>
      <c r="V238" s="171"/>
      <c r="W238" s="171"/>
      <c r="X238" s="171"/>
      <c r="Y238" s="171"/>
      <c r="Z238" s="171"/>
      <c r="AA238" s="171"/>
      <c r="AB238" s="171"/>
      <c r="AC238" s="171"/>
      <c r="AD238" s="171"/>
      <c r="AE238" s="171"/>
      <c r="AF238" s="171"/>
      <c r="AG238" s="171"/>
      <c r="AH238" s="171"/>
      <c r="AI238" s="171"/>
      <c r="AJ238" s="171"/>
      <c r="AK238" s="171"/>
      <c r="AL238" s="171"/>
      <c r="AM238" s="171"/>
      <c r="AN238" s="171"/>
      <c r="AO238" s="171"/>
    </row>
    <row r="239" spans="1:41" x14ac:dyDescent="0.4">
      <c r="A239" s="171"/>
      <c r="B239" s="170"/>
      <c r="C239" s="170"/>
      <c r="D239" s="170"/>
      <c r="E239" s="171"/>
      <c r="F239" s="171"/>
      <c r="G239" s="171"/>
      <c r="H239" s="171"/>
      <c r="I239" s="170"/>
      <c r="J239" s="171"/>
      <c r="K239" s="171"/>
      <c r="L239" s="171"/>
      <c r="M239" s="171"/>
      <c r="N239" s="171"/>
      <c r="O239" s="171"/>
      <c r="P239" s="171"/>
      <c r="Q239" s="171"/>
      <c r="R239" s="171"/>
      <c r="S239" s="171"/>
      <c r="T239" s="171"/>
      <c r="U239" s="171"/>
      <c r="V239" s="171"/>
      <c r="W239" s="171"/>
      <c r="X239" s="171"/>
      <c r="Y239" s="171"/>
      <c r="Z239" s="171"/>
      <c r="AA239" s="171"/>
      <c r="AB239" s="171"/>
      <c r="AC239" s="171"/>
      <c r="AD239" s="171"/>
      <c r="AE239" s="171"/>
      <c r="AF239" s="171"/>
      <c r="AG239" s="171"/>
      <c r="AH239" s="171"/>
      <c r="AI239" s="171"/>
      <c r="AJ239" s="171"/>
      <c r="AK239" s="171"/>
      <c r="AL239" s="171"/>
      <c r="AM239" s="171"/>
      <c r="AN239" s="171"/>
      <c r="AO239" s="171"/>
    </row>
    <row r="240" spans="1:41" x14ac:dyDescent="0.4">
      <c r="A240" s="171"/>
      <c r="B240" s="170"/>
      <c r="C240" s="170"/>
      <c r="D240" s="170"/>
      <c r="E240" s="171"/>
      <c r="F240" s="171"/>
      <c r="G240" s="171"/>
      <c r="H240" s="171"/>
      <c r="I240" s="170"/>
      <c r="J240" s="171"/>
      <c r="K240" s="171"/>
      <c r="L240" s="171"/>
      <c r="M240" s="171"/>
      <c r="N240" s="171"/>
      <c r="O240" s="171"/>
      <c r="P240" s="171"/>
      <c r="Q240" s="171"/>
      <c r="R240" s="171"/>
      <c r="S240" s="171"/>
      <c r="T240" s="171"/>
      <c r="U240" s="171"/>
      <c r="V240" s="171"/>
      <c r="W240" s="171"/>
      <c r="X240" s="171"/>
      <c r="Y240" s="171"/>
      <c r="Z240" s="171"/>
      <c r="AA240" s="171"/>
      <c r="AB240" s="171"/>
      <c r="AC240" s="171"/>
      <c r="AD240" s="171"/>
      <c r="AE240" s="171"/>
      <c r="AF240" s="171"/>
      <c r="AG240" s="171"/>
      <c r="AH240" s="171"/>
      <c r="AI240" s="171"/>
      <c r="AJ240" s="171"/>
      <c r="AK240" s="171"/>
      <c r="AL240" s="171"/>
      <c r="AM240" s="171"/>
      <c r="AN240" s="171"/>
      <c r="AO240" s="171"/>
    </row>
    <row r="241" spans="1:41" x14ac:dyDescent="0.4">
      <c r="A241" s="171"/>
      <c r="B241" s="170"/>
      <c r="C241" s="170"/>
      <c r="D241" s="170"/>
      <c r="E241" s="171"/>
      <c r="F241" s="171"/>
      <c r="G241" s="171"/>
      <c r="H241" s="171"/>
      <c r="I241" s="170"/>
      <c r="J241" s="171"/>
      <c r="K241" s="171"/>
      <c r="L241" s="171"/>
      <c r="M241" s="171"/>
      <c r="N241" s="171"/>
      <c r="O241" s="171"/>
      <c r="P241" s="171"/>
      <c r="Q241" s="171"/>
      <c r="R241" s="171"/>
      <c r="S241" s="171"/>
      <c r="T241" s="171"/>
      <c r="U241" s="171"/>
      <c r="V241" s="171"/>
      <c r="W241" s="171"/>
      <c r="X241" s="171"/>
      <c r="Y241" s="171"/>
      <c r="Z241" s="171"/>
      <c r="AA241" s="171"/>
      <c r="AB241" s="171"/>
      <c r="AC241" s="171"/>
      <c r="AD241" s="171"/>
      <c r="AE241" s="171"/>
      <c r="AF241" s="171"/>
      <c r="AG241" s="171"/>
      <c r="AH241" s="171"/>
      <c r="AI241" s="171"/>
      <c r="AJ241" s="171"/>
      <c r="AK241" s="171"/>
      <c r="AL241" s="171"/>
      <c r="AM241" s="171"/>
      <c r="AN241" s="171"/>
      <c r="AO241" s="171"/>
    </row>
    <row r="242" spans="1:41" x14ac:dyDescent="0.4">
      <c r="A242" s="171"/>
      <c r="B242" s="170"/>
      <c r="C242" s="170"/>
      <c r="D242" s="170"/>
      <c r="E242" s="171"/>
      <c r="F242" s="171"/>
      <c r="G242" s="171"/>
      <c r="H242" s="171"/>
      <c r="I242" s="170"/>
      <c r="J242" s="171"/>
      <c r="K242" s="171"/>
      <c r="L242" s="171"/>
      <c r="M242" s="171"/>
      <c r="N242" s="171"/>
      <c r="O242" s="171"/>
      <c r="P242" s="171"/>
      <c r="Q242" s="171"/>
      <c r="R242" s="171"/>
      <c r="S242" s="171"/>
      <c r="T242" s="171"/>
      <c r="U242" s="171"/>
      <c r="V242" s="171"/>
      <c r="W242" s="171"/>
      <c r="X242" s="171"/>
      <c r="Y242" s="171"/>
      <c r="Z242" s="171"/>
      <c r="AA242" s="171"/>
      <c r="AB242" s="171"/>
      <c r="AC242" s="171"/>
      <c r="AD242" s="171"/>
      <c r="AE242" s="171"/>
      <c r="AF242" s="171"/>
      <c r="AG242" s="171"/>
      <c r="AH242" s="171"/>
      <c r="AI242" s="171"/>
      <c r="AJ242" s="171"/>
      <c r="AK242" s="171"/>
      <c r="AL242" s="171"/>
      <c r="AM242" s="171"/>
      <c r="AN242" s="171"/>
      <c r="AO242" s="171"/>
    </row>
    <row r="243" spans="1:41" x14ac:dyDescent="0.4">
      <c r="A243" s="171"/>
      <c r="B243" s="170"/>
      <c r="C243" s="170"/>
      <c r="D243" s="170"/>
      <c r="E243" s="171"/>
      <c r="F243" s="171"/>
      <c r="G243" s="171"/>
      <c r="H243" s="171"/>
      <c r="I243" s="170"/>
      <c r="J243" s="171"/>
      <c r="K243" s="171"/>
      <c r="L243" s="171"/>
      <c r="M243" s="171"/>
      <c r="N243" s="171"/>
      <c r="O243" s="171"/>
      <c r="P243" s="171"/>
      <c r="Q243" s="171"/>
      <c r="R243" s="171"/>
      <c r="S243" s="171"/>
      <c r="T243" s="171"/>
      <c r="U243" s="171"/>
      <c r="V243" s="171"/>
      <c r="W243" s="171"/>
      <c r="X243" s="171"/>
      <c r="Y243" s="171"/>
      <c r="Z243" s="171"/>
      <c r="AA243" s="171"/>
      <c r="AB243" s="171"/>
      <c r="AC243" s="171"/>
      <c r="AD243" s="171"/>
      <c r="AE243" s="171"/>
      <c r="AF243" s="171"/>
      <c r="AG243" s="171"/>
      <c r="AH243" s="171"/>
      <c r="AI243" s="171"/>
      <c r="AJ243" s="171"/>
      <c r="AK243" s="171"/>
      <c r="AL243" s="171"/>
      <c r="AM243" s="171"/>
      <c r="AN243" s="171"/>
      <c r="AO243" s="171"/>
    </row>
    <row r="244" spans="1:41" x14ac:dyDescent="0.4">
      <c r="A244" s="171"/>
      <c r="B244" s="170"/>
      <c r="C244" s="170"/>
      <c r="D244" s="170"/>
      <c r="E244" s="171"/>
      <c r="F244" s="171"/>
      <c r="G244" s="171"/>
      <c r="H244" s="171"/>
      <c r="I244" s="170"/>
      <c r="J244" s="171"/>
      <c r="K244" s="171"/>
      <c r="L244" s="171"/>
      <c r="M244" s="171"/>
      <c r="N244" s="171"/>
      <c r="O244" s="171"/>
      <c r="P244" s="171"/>
      <c r="Q244" s="171"/>
      <c r="R244" s="171"/>
      <c r="S244" s="171"/>
      <c r="T244" s="171"/>
      <c r="U244" s="171"/>
      <c r="V244" s="171"/>
      <c r="W244" s="171"/>
      <c r="X244" s="171"/>
      <c r="Y244" s="171"/>
      <c r="Z244" s="171"/>
      <c r="AA244" s="171"/>
      <c r="AB244" s="171"/>
      <c r="AC244" s="171"/>
      <c r="AD244" s="171"/>
      <c r="AE244" s="171"/>
      <c r="AF244" s="171"/>
      <c r="AG244" s="171"/>
      <c r="AH244" s="171"/>
      <c r="AI244" s="171"/>
      <c r="AJ244" s="171"/>
      <c r="AK244" s="171"/>
      <c r="AL244" s="171"/>
      <c r="AM244" s="171"/>
      <c r="AN244" s="171"/>
      <c r="AO244" s="171"/>
    </row>
    <row r="245" spans="1:41" x14ac:dyDescent="0.4">
      <c r="A245" s="171"/>
      <c r="B245" s="170"/>
      <c r="C245" s="170"/>
      <c r="D245" s="170"/>
      <c r="E245" s="171"/>
      <c r="F245" s="171"/>
      <c r="G245" s="171"/>
      <c r="H245" s="171"/>
      <c r="I245" s="170"/>
      <c r="J245" s="171"/>
      <c r="K245" s="171"/>
      <c r="L245" s="171"/>
      <c r="M245" s="171"/>
      <c r="N245" s="171"/>
      <c r="O245" s="171"/>
      <c r="P245" s="171"/>
      <c r="Q245" s="171"/>
      <c r="R245" s="171"/>
      <c r="S245" s="171"/>
      <c r="T245" s="171"/>
      <c r="U245" s="171"/>
      <c r="V245" s="171"/>
      <c r="W245" s="171"/>
      <c r="X245" s="171"/>
      <c r="Y245" s="171"/>
      <c r="Z245" s="171"/>
      <c r="AA245" s="171"/>
      <c r="AB245" s="171"/>
      <c r="AC245" s="171"/>
      <c r="AD245" s="171"/>
      <c r="AE245" s="171"/>
      <c r="AF245" s="171"/>
      <c r="AG245" s="171"/>
      <c r="AH245" s="171"/>
      <c r="AI245" s="171"/>
      <c r="AJ245" s="171"/>
      <c r="AK245" s="171"/>
      <c r="AL245" s="171"/>
      <c r="AM245" s="171"/>
      <c r="AN245" s="171"/>
      <c r="AO245" s="171"/>
    </row>
    <row r="246" spans="1:41" x14ac:dyDescent="0.4">
      <c r="A246" s="171"/>
      <c r="B246" s="170"/>
      <c r="C246" s="170"/>
      <c r="D246" s="170"/>
      <c r="E246" s="171"/>
      <c r="F246" s="171"/>
      <c r="G246" s="171"/>
      <c r="H246" s="171"/>
      <c r="I246" s="170"/>
      <c r="J246" s="171"/>
      <c r="K246" s="171"/>
      <c r="L246" s="171"/>
      <c r="M246" s="171"/>
      <c r="N246" s="171"/>
      <c r="O246" s="171"/>
      <c r="P246" s="171"/>
      <c r="Q246" s="171"/>
      <c r="R246" s="171"/>
      <c r="S246" s="171"/>
      <c r="T246" s="171"/>
      <c r="U246" s="171"/>
      <c r="V246" s="171"/>
      <c r="W246" s="171"/>
      <c r="X246" s="171"/>
      <c r="Y246" s="171"/>
      <c r="Z246" s="171"/>
      <c r="AA246" s="171"/>
      <c r="AB246" s="171"/>
      <c r="AC246" s="171"/>
      <c r="AD246" s="171"/>
      <c r="AE246" s="171"/>
      <c r="AF246" s="171"/>
      <c r="AG246" s="171"/>
      <c r="AH246" s="171"/>
      <c r="AI246" s="171"/>
      <c r="AJ246" s="171"/>
      <c r="AK246" s="171"/>
      <c r="AL246" s="171"/>
      <c r="AM246" s="171"/>
      <c r="AN246" s="171"/>
      <c r="AO246" s="171"/>
    </row>
    <row r="247" spans="1:41" x14ac:dyDescent="0.4">
      <c r="A247" s="171"/>
      <c r="B247" s="170"/>
      <c r="C247" s="170"/>
      <c r="D247" s="170"/>
      <c r="E247" s="171"/>
      <c r="F247" s="171"/>
      <c r="G247" s="171"/>
      <c r="H247" s="171"/>
      <c r="I247" s="170"/>
      <c r="J247" s="171"/>
      <c r="K247" s="171"/>
      <c r="L247" s="171"/>
      <c r="M247" s="171"/>
      <c r="N247" s="171"/>
      <c r="O247" s="171"/>
      <c r="P247" s="171"/>
      <c r="Q247" s="171"/>
      <c r="R247" s="171"/>
      <c r="S247" s="171"/>
      <c r="T247" s="171"/>
      <c r="U247" s="171"/>
      <c r="V247" s="171"/>
      <c r="W247" s="171"/>
      <c r="X247" s="171"/>
      <c r="Y247" s="171"/>
      <c r="Z247" s="171"/>
      <c r="AA247" s="171"/>
      <c r="AB247" s="171"/>
      <c r="AC247" s="171"/>
      <c r="AD247" s="171"/>
      <c r="AE247" s="171"/>
      <c r="AF247" s="171"/>
      <c r="AG247" s="171"/>
      <c r="AH247" s="171"/>
      <c r="AI247" s="171"/>
      <c r="AJ247" s="171"/>
      <c r="AK247" s="171"/>
      <c r="AL247" s="171"/>
      <c r="AM247" s="171"/>
      <c r="AN247" s="171"/>
      <c r="AO247" s="171"/>
    </row>
    <row r="248" spans="1:41" x14ac:dyDescent="0.4">
      <c r="A248" s="171"/>
      <c r="B248" s="170"/>
      <c r="C248" s="170"/>
      <c r="D248" s="170"/>
      <c r="E248" s="171"/>
      <c r="F248" s="171"/>
      <c r="G248" s="171"/>
      <c r="H248" s="171"/>
      <c r="I248" s="170"/>
      <c r="J248" s="171"/>
      <c r="K248" s="171"/>
      <c r="L248" s="171"/>
      <c r="M248" s="171"/>
      <c r="N248" s="171"/>
      <c r="O248" s="171"/>
      <c r="P248" s="171"/>
      <c r="Q248" s="171"/>
      <c r="R248" s="171"/>
      <c r="S248" s="171"/>
      <c r="T248" s="171"/>
      <c r="U248" s="171"/>
      <c r="V248" s="171"/>
      <c r="W248" s="171"/>
      <c r="X248" s="171"/>
      <c r="Y248" s="171"/>
      <c r="Z248" s="171"/>
      <c r="AA248" s="171"/>
      <c r="AB248" s="171"/>
      <c r="AC248" s="171"/>
      <c r="AD248" s="171"/>
      <c r="AE248" s="171"/>
      <c r="AF248" s="171"/>
      <c r="AG248" s="171"/>
      <c r="AH248" s="171"/>
      <c r="AI248" s="171"/>
      <c r="AJ248" s="171"/>
      <c r="AK248" s="171"/>
      <c r="AL248" s="171"/>
      <c r="AM248" s="171"/>
      <c r="AN248" s="171"/>
      <c r="AO248" s="171"/>
    </row>
    <row r="249" spans="1:41" x14ac:dyDescent="0.4">
      <c r="A249" s="171"/>
      <c r="B249" s="170"/>
      <c r="C249" s="170"/>
      <c r="D249" s="170"/>
      <c r="E249" s="171"/>
      <c r="F249" s="171"/>
      <c r="G249" s="171"/>
      <c r="H249" s="171"/>
      <c r="I249" s="170"/>
      <c r="J249" s="171"/>
      <c r="K249" s="171"/>
      <c r="L249" s="171"/>
      <c r="M249" s="171"/>
      <c r="N249" s="171"/>
      <c r="O249" s="171"/>
      <c r="P249" s="171"/>
      <c r="Q249" s="171"/>
      <c r="R249" s="171"/>
      <c r="S249" s="171"/>
      <c r="T249" s="171"/>
      <c r="U249" s="171"/>
      <c r="V249" s="171"/>
      <c r="W249" s="171"/>
      <c r="X249" s="171"/>
      <c r="Y249" s="171"/>
      <c r="Z249" s="171"/>
      <c r="AA249" s="171"/>
      <c r="AB249" s="171"/>
      <c r="AC249" s="171"/>
      <c r="AD249" s="171"/>
      <c r="AE249" s="171"/>
      <c r="AF249" s="171"/>
      <c r="AG249" s="171"/>
      <c r="AH249" s="171"/>
      <c r="AI249" s="171"/>
      <c r="AJ249" s="171"/>
      <c r="AK249" s="171"/>
      <c r="AL249" s="171"/>
      <c r="AM249" s="171"/>
      <c r="AN249" s="171"/>
      <c r="AO249" s="171"/>
    </row>
    <row r="250" spans="1:41" x14ac:dyDescent="0.4">
      <c r="A250" s="171"/>
      <c r="B250" s="170"/>
      <c r="C250" s="170"/>
      <c r="D250" s="170"/>
      <c r="E250" s="171"/>
      <c r="F250" s="171"/>
      <c r="G250" s="171"/>
      <c r="H250" s="171"/>
      <c r="I250" s="170"/>
      <c r="J250" s="171"/>
      <c r="K250" s="171"/>
      <c r="L250" s="171"/>
      <c r="M250" s="171"/>
      <c r="N250" s="171"/>
      <c r="O250" s="171"/>
      <c r="P250" s="171"/>
      <c r="Q250" s="171"/>
      <c r="R250" s="171"/>
      <c r="S250" s="171"/>
      <c r="T250" s="171"/>
      <c r="U250" s="171"/>
      <c r="V250" s="171"/>
      <c r="W250" s="171"/>
      <c r="X250" s="171"/>
      <c r="Y250" s="171"/>
      <c r="Z250" s="171"/>
      <c r="AA250" s="171"/>
      <c r="AB250" s="171"/>
      <c r="AC250" s="171"/>
      <c r="AD250" s="171"/>
      <c r="AE250" s="171"/>
      <c r="AF250" s="171"/>
      <c r="AG250" s="171"/>
      <c r="AH250" s="171"/>
      <c r="AI250" s="171"/>
      <c r="AJ250" s="171"/>
      <c r="AK250" s="171"/>
      <c r="AL250" s="171"/>
      <c r="AM250" s="171"/>
      <c r="AN250" s="171"/>
      <c r="AO250" s="171"/>
    </row>
    <row r="251" spans="1:41" x14ac:dyDescent="0.4">
      <c r="A251" s="171"/>
      <c r="B251" s="170"/>
      <c r="C251" s="170"/>
      <c r="D251" s="170"/>
      <c r="E251" s="171"/>
      <c r="F251" s="171"/>
      <c r="G251" s="171"/>
      <c r="H251" s="171"/>
      <c r="I251" s="170"/>
      <c r="J251" s="171"/>
      <c r="K251" s="171"/>
      <c r="L251" s="171"/>
      <c r="M251" s="171"/>
      <c r="N251" s="171"/>
      <c r="O251" s="171"/>
      <c r="P251" s="171"/>
      <c r="Q251" s="171"/>
      <c r="R251" s="171"/>
      <c r="S251" s="171"/>
      <c r="T251" s="171"/>
      <c r="U251" s="171"/>
      <c r="V251" s="171"/>
      <c r="W251" s="171"/>
      <c r="X251" s="171"/>
      <c r="Y251" s="171"/>
      <c r="Z251" s="171"/>
      <c r="AA251" s="171"/>
      <c r="AB251" s="171"/>
      <c r="AC251" s="171"/>
      <c r="AD251" s="171"/>
      <c r="AE251" s="171"/>
      <c r="AF251" s="171"/>
      <c r="AG251" s="171"/>
      <c r="AH251" s="171"/>
      <c r="AI251" s="171"/>
      <c r="AJ251" s="171"/>
      <c r="AK251" s="171"/>
      <c r="AL251" s="171"/>
      <c r="AM251" s="171"/>
      <c r="AN251" s="171"/>
      <c r="AO251" s="171"/>
    </row>
    <row r="252" spans="1:41" x14ac:dyDescent="0.4">
      <c r="A252" s="171"/>
      <c r="B252" s="170"/>
      <c r="C252" s="170"/>
      <c r="D252" s="170"/>
      <c r="E252" s="171"/>
      <c r="F252" s="171"/>
      <c r="G252" s="171"/>
      <c r="H252" s="171"/>
      <c r="I252" s="170"/>
      <c r="J252" s="171"/>
      <c r="K252" s="171"/>
      <c r="L252" s="171"/>
      <c r="M252" s="171"/>
      <c r="N252" s="171"/>
      <c r="O252" s="171"/>
      <c r="P252" s="171"/>
      <c r="Q252" s="171"/>
      <c r="R252" s="171"/>
      <c r="S252" s="171"/>
      <c r="T252" s="171"/>
      <c r="U252" s="171"/>
      <c r="V252" s="171"/>
      <c r="W252" s="171"/>
      <c r="X252" s="171"/>
      <c r="Y252" s="171"/>
      <c r="Z252" s="171"/>
      <c r="AA252" s="171"/>
      <c r="AB252" s="171"/>
      <c r="AC252" s="171"/>
      <c r="AD252" s="171"/>
      <c r="AE252" s="171"/>
      <c r="AF252" s="171"/>
      <c r="AG252" s="171"/>
      <c r="AH252" s="171"/>
      <c r="AI252" s="171"/>
      <c r="AJ252" s="171"/>
      <c r="AK252" s="171"/>
      <c r="AL252" s="171"/>
      <c r="AM252" s="171"/>
      <c r="AN252" s="171"/>
      <c r="AO252" s="171"/>
    </row>
    <row r="253" spans="1:41" x14ac:dyDescent="0.4">
      <c r="A253" s="171"/>
      <c r="B253" s="170"/>
      <c r="C253" s="170"/>
      <c r="D253" s="170"/>
      <c r="E253" s="171"/>
      <c r="F253" s="171"/>
      <c r="G253" s="171"/>
      <c r="H253" s="171"/>
      <c r="I253" s="170"/>
      <c r="J253" s="171"/>
      <c r="K253" s="171"/>
      <c r="L253" s="171"/>
      <c r="M253" s="171"/>
      <c r="N253" s="171"/>
      <c r="O253" s="171"/>
      <c r="P253" s="171"/>
      <c r="Q253" s="171"/>
      <c r="R253" s="171"/>
      <c r="S253" s="171"/>
      <c r="T253" s="171"/>
      <c r="U253" s="171"/>
      <c r="V253" s="171"/>
      <c r="W253" s="171"/>
      <c r="X253" s="171"/>
      <c r="Y253" s="171"/>
      <c r="Z253" s="171"/>
      <c r="AA253" s="171"/>
      <c r="AB253" s="171"/>
      <c r="AC253" s="171"/>
      <c r="AD253" s="171"/>
      <c r="AE253" s="171"/>
      <c r="AF253" s="171"/>
      <c r="AG253" s="171"/>
      <c r="AH253" s="171"/>
      <c r="AI253" s="171"/>
      <c r="AJ253" s="171"/>
      <c r="AK253" s="171"/>
      <c r="AL253" s="171"/>
      <c r="AM253" s="171"/>
      <c r="AN253" s="171"/>
      <c r="AO253" s="171"/>
    </row>
    <row r="254" spans="1:41" x14ac:dyDescent="0.4">
      <c r="A254" s="171"/>
      <c r="B254" s="170"/>
      <c r="C254" s="170"/>
      <c r="D254" s="170"/>
      <c r="E254" s="171"/>
      <c r="F254" s="171"/>
      <c r="G254" s="171"/>
      <c r="H254" s="171"/>
      <c r="I254" s="170"/>
      <c r="J254" s="171"/>
      <c r="K254" s="171"/>
      <c r="L254" s="171"/>
      <c r="M254" s="171"/>
      <c r="N254" s="171"/>
      <c r="O254" s="171"/>
      <c r="P254" s="171"/>
      <c r="Q254" s="171"/>
      <c r="R254" s="171"/>
      <c r="S254" s="171"/>
      <c r="T254" s="171"/>
      <c r="U254" s="171"/>
      <c r="V254" s="171"/>
      <c r="W254" s="171"/>
      <c r="X254" s="171"/>
      <c r="Y254" s="171"/>
      <c r="Z254" s="171"/>
      <c r="AA254" s="171"/>
      <c r="AB254" s="171"/>
      <c r="AC254" s="171"/>
      <c r="AD254" s="171"/>
      <c r="AE254" s="171"/>
      <c r="AF254" s="171"/>
      <c r="AG254" s="171"/>
      <c r="AH254" s="171"/>
      <c r="AI254" s="171"/>
      <c r="AJ254" s="171"/>
      <c r="AK254" s="171"/>
      <c r="AL254" s="171"/>
      <c r="AM254" s="171"/>
      <c r="AN254" s="171"/>
      <c r="AO254" s="171"/>
    </row>
    <row r="255" spans="1:41" x14ac:dyDescent="0.4">
      <c r="A255" s="171"/>
      <c r="B255" s="170"/>
      <c r="C255" s="170"/>
      <c r="D255" s="170"/>
      <c r="E255" s="171"/>
      <c r="F255" s="171"/>
      <c r="G255" s="171"/>
      <c r="H255" s="171"/>
      <c r="I255" s="170"/>
      <c r="J255" s="171"/>
      <c r="K255" s="171"/>
      <c r="L255" s="171"/>
      <c r="M255" s="171"/>
      <c r="N255" s="171"/>
      <c r="O255" s="171"/>
      <c r="P255" s="171"/>
      <c r="Q255" s="171"/>
      <c r="R255" s="171"/>
      <c r="S255" s="171"/>
      <c r="T255" s="171"/>
      <c r="U255" s="171"/>
      <c r="V255" s="171"/>
      <c r="W255" s="171"/>
      <c r="X255" s="171"/>
      <c r="Y255" s="171"/>
      <c r="Z255" s="171"/>
      <c r="AA255" s="171"/>
      <c r="AB255" s="171"/>
      <c r="AC255" s="171"/>
      <c r="AD255" s="171"/>
      <c r="AE255" s="171"/>
      <c r="AF255" s="171"/>
      <c r="AG255" s="171"/>
      <c r="AH255" s="171"/>
      <c r="AI255" s="171"/>
      <c r="AJ255" s="171"/>
      <c r="AK255" s="171"/>
      <c r="AL255" s="171"/>
      <c r="AM255" s="171"/>
      <c r="AN255" s="171"/>
      <c r="AO255" s="171"/>
    </row>
    <row r="256" spans="1:41" x14ac:dyDescent="0.4">
      <c r="A256" s="171"/>
      <c r="B256" s="170"/>
      <c r="C256" s="170"/>
      <c r="D256" s="170"/>
      <c r="E256" s="171"/>
      <c r="F256" s="171"/>
      <c r="G256" s="171"/>
      <c r="H256" s="171"/>
      <c r="I256" s="170"/>
      <c r="J256" s="171"/>
      <c r="K256" s="171"/>
      <c r="L256" s="171"/>
      <c r="M256" s="171"/>
      <c r="N256" s="171"/>
      <c r="O256" s="171"/>
      <c r="P256" s="171"/>
      <c r="Q256" s="171"/>
      <c r="R256" s="171"/>
      <c r="S256" s="171"/>
      <c r="T256" s="171"/>
      <c r="U256" s="171"/>
      <c r="V256" s="171"/>
      <c r="W256" s="171"/>
      <c r="X256" s="171"/>
      <c r="Y256" s="171"/>
      <c r="Z256" s="171"/>
      <c r="AA256" s="171"/>
      <c r="AB256" s="171"/>
      <c r="AC256" s="171"/>
      <c r="AD256" s="171"/>
      <c r="AE256" s="171"/>
      <c r="AF256" s="171"/>
      <c r="AG256" s="171"/>
      <c r="AH256" s="171"/>
      <c r="AI256" s="171"/>
      <c r="AJ256" s="171"/>
      <c r="AK256" s="171"/>
      <c r="AL256" s="171"/>
      <c r="AM256" s="171"/>
      <c r="AN256" s="171"/>
      <c r="AO256" s="171"/>
    </row>
    <row r="257" spans="1:41" x14ac:dyDescent="0.4">
      <c r="A257" s="171"/>
      <c r="B257" s="170"/>
      <c r="C257" s="170"/>
      <c r="D257" s="170"/>
      <c r="E257" s="171"/>
      <c r="F257" s="171"/>
      <c r="G257" s="171"/>
      <c r="H257" s="171"/>
      <c r="I257" s="170"/>
      <c r="J257" s="171"/>
      <c r="K257" s="171"/>
      <c r="L257" s="171"/>
      <c r="M257" s="171"/>
      <c r="N257" s="171"/>
      <c r="O257" s="171"/>
      <c r="P257" s="171"/>
      <c r="Q257" s="171"/>
      <c r="R257" s="171"/>
      <c r="S257" s="171"/>
      <c r="T257" s="171"/>
      <c r="U257" s="171"/>
      <c r="V257" s="171"/>
      <c r="W257" s="171"/>
      <c r="X257" s="171"/>
      <c r="Y257" s="171"/>
      <c r="Z257" s="171"/>
      <c r="AA257" s="171"/>
      <c r="AB257" s="171"/>
      <c r="AC257" s="171"/>
      <c r="AD257" s="171"/>
      <c r="AE257" s="171"/>
      <c r="AF257" s="171"/>
      <c r="AG257" s="171"/>
      <c r="AH257" s="171"/>
      <c r="AI257" s="171"/>
      <c r="AJ257" s="171"/>
      <c r="AK257" s="171"/>
      <c r="AL257" s="171"/>
      <c r="AM257" s="171"/>
      <c r="AN257" s="171"/>
      <c r="AO257" s="171"/>
    </row>
    <row r="258" spans="1:41" x14ac:dyDescent="0.4">
      <c r="A258" s="171"/>
      <c r="B258" s="170"/>
      <c r="C258" s="170"/>
      <c r="D258" s="170"/>
      <c r="E258" s="171"/>
      <c r="F258" s="171"/>
      <c r="G258" s="171"/>
      <c r="H258" s="171"/>
      <c r="I258" s="170"/>
      <c r="J258" s="171"/>
      <c r="K258" s="171"/>
      <c r="L258" s="171"/>
      <c r="M258" s="171"/>
      <c r="N258" s="171"/>
      <c r="O258" s="171"/>
      <c r="P258" s="171"/>
      <c r="Q258" s="171"/>
      <c r="R258" s="171"/>
      <c r="S258" s="171"/>
      <c r="T258" s="171"/>
      <c r="U258" s="171"/>
      <c r="V258" s="171"/>
      <c r="W258" s="171"/>
      <c r="X258" s="171"/>
      <c r="Y258" s="171"/>
      <c r="Z258" s="171"/>
      <c r="AA258" s="171"/>
      <c r="AB258" s="171"/>
      <c r="AC258" s="171"/>
      <c r="AD258" s="171"/>
      <c r="AE258" s="171"/>
      <c r="AF258" s="171"/>
      <c r="AG258" s="171"/>
      <c r="AH258" s="171"/>
      <c r="AI258" s="171"/>
      <c r="AJ258" s="171"/>
      <c r="AK258" s="171"/>
      <c r="AL258" s="171"/>
      <c r="AM258" s="171"/>
      <c r="AN258" s="171"/>
      <c r="AO258" s="171"/>
    </row>
    <row r="259" spans="1:41" x14ac:dyDescent="0.4">
      <c r="A259" s="171"/>
      <c r="B259" s="170"/>
      <c r="C259" s="170"/>
      <c r="D259" s="170"/>
      <c r="E259" s="171"/>
      <c r="F259" s="171"/>
      <c r="G259" s="171"/>
      <c r="H259" s="171"/>
      <c r="I259" s="170"/>
      <c r="J259" s="171"/>
      <c r="K259" s="171"/>
      <c r="L259" s="171"/>
      <c r="M259" s="171"/>
      <c r="N259" s="171"/>
      <c r="O259" s="171"/>
      <c r="P259" s="171"/>
      <c r="Q259" s="171"/>
      <c r="R259" s="171"/>
      <c r="S259" s="171"/>
      <c r="T259" s="171"/>
      <c r="U259" s="171"/>
      <c r="V259" s="171"/>
      <c r="W259" s="171"/>
      <c r="X259" s="171"/>
      <c r="Y259" s="171"/>
      <c r="Z259" s="171"/>
      <c r="AA259" s="171"/>
      <c r="AB259" s="171"/>
      <c r="AC259" s="171"/>
      <c r="AD259" s="171"/>
      <c r="AE259" s="171"/>
      <c r="AF259" s="171"/>
      <c r="AG259" s="171"/>
      <c r="AH259" s="171"/>
      <c r="AI259" s="171"/>
      <c r="AJ259" s="171"/>
      <c r="AK259" s="171"/>
      <c r="AL259" s="171"/>
      <c r="AM259" s="171"/>
      <c r="AN259" s="171"/>
      <c r="AO259" s="171"/>
    </row>
    <row r="260" spans="1:41" x14ac:dyDescent="0.4">
      <c r="A260" s="171"/>
      <c r="B260" s="170"/>
      <c r="C260" s="170"/>
      <c r="D260" s="170"/>
      <c r="E260" s="171"/>
      <c r="F260" s="171"/>
      <c r="G260" s="171"/>
      <c r="H260" s="171"/>
      <c r="I260" s="170"/>
      <c r="J260" s="171"/>
      <c r="K260" s="171"/>
      <c r="L260" s="171"/>
      <c r="M260" s="171"/>
      <c r="N260" s="171"/>
      <c r="O260" s="171"/>
      <c r="P260" s="171"/>
      <c r="Q260" s="171"/>
      <c r="R260" s="171"/>
      <c r="S260" s="171"/>
      <c r="T260" s="171"/>
      <c r="U260" s="171"/>
      <c r="V260" s="171"/>
      <c r="W260" s="171"/>
      <c r="X260" s="171"/>
      <c r="Y260" s="171"/>
      <c r="Z260" s="171"/>
      <c r="AA260" s="171"/>
      <c r="AB260" s="171"/>
      <c r="AC260" s="171"/>
      <c r="AD260" s="171"/>
      <c r="AE260" s="171"/>
      <c r="AF260" s="171"/>
      <c r="AG260" s="171"/>
      <c r="AH260" s="171"/>
      <c r="AI260" s="171"/>
      <c r="AJ260" s="171"/>
      <c r="AK260" s="171"/>
      <c r="AL260" s="171"/>
      <c r="AM260" s="171"/>
      <c r="AN260" s="171"/>
      <c r="AO260" s="171"/>
    </row>
    <row r="261" spans="1:41" x14ac:dyDescent="0.4">
      <c r="A261" s="171"/>
      <c r="B261" s="170"/>
      <c r="C261" s="170"/>
      <c r="D261" s="170"/>
      <c r="E261" s="171"/>
      <c r="F261" s="171"/>
      <c r="G261" s="171"/>
      <c r="H261" s="171"/>
      <c r="I261" s="170"/>
      <c r="J261" s="171"/>
      <c r="K261" s="171"/>
      <c r="L261" s="171"/>
      <c r="M261" s="171"/>
      <c r="N261" s="171"/>
      <c r="O261" s="171"/>
      <c r="P261" s="171"/>
      <c r="Q261" s="171"/>
      <c r="R261" s="171"/>
      <c r="S261" s="171"/>
      <c r="T261" s="171"/>
      <c r="U261" s="171"/>
      <c r="V261" s="171"/>
      <c r="W261" s="171"/>
      <c r="X261" s="171"/>
      <c r="Y261" s="171"/>
      <c r="Z261" s="171"/>
      <c r="AA261" s="171"/>
      <c r="AB261" s="171"/>
      <c r="AC261" s="171"/>
      <c r="AD261" s="171"/>
      <c r="AE261" s="171"/>
      <c r="AF261" s="171"/>
      <c r="AG261" s="171"/>
      <c r="AH261" s="171"/>
      <c r="AI261" s="171"/>
      <c r="AJ261" s="171"/>
      <c r="AK261" s="171"/>
      <c r="AL261" s="171"/>
      <c r="AM261" s="171"/>
      <c r="AN261" s="171"/>
      <c r="AO261" s="171"/>
    </row>
    <row r="262" spans="1:41" x14ac:dyDescent="0.4">
      <c r="A262" s="171"/>
      <c r="B262" s="170"/>
      <c r="C262" s="170"/>
      <c r="D262" s="170"/>
      <c r="E262" s="171"/>
      <c r="F262" s="171"/>
      <c r="G262" s="171"/>
      <c r="H262" s="171"/>
      <c r="I262" s="170"/>
      <c r="J262" s="171"/>
      <c r="K262" s="171"/>
      <c r="L262" s="171"/>
      <c r="M262" s="171"/>
      <c r="N262" s="171"/>
      <c r="O262" s="171"/>
      <c r="P262" s="171"/>
      <c r="Q262" s="171"/>
      <c r="R262" s="171"/>
      <c r="S262" s="171"/>
      <c r="T262" s="171"/>
      <c r="U262" s="171"/>
      <c r="V262" s="171"/>
      <c r="W262" s="171"/>
      <c r="X262" s="171"/>
      <c r="Y262" s="171"/>
      <c r="Z262" s="171"/>
      <c r="AA262" s="171"/>
      <c r="AB262" s="171"/>
      <c r="AC262" s="171"/>
      <c r="AD262" s="171"/>
      <c r="AE262" s="171"/>
      <c r="AF262" s="171"/>
      <c r="AG262" s="171"/>
      <c r="AH262" s="171"/>
      <c r="AI262" s="171"/>
      <c r="AJ262" s="171"/>
      <c r="AK262" s="171"/>
      <c r="AL262" s="171"/>
      <c r="AM262" s="171"/>
      <c r="AN262" s="171"/>
      <c r="AO262" s="171"/>
    </row>
    <row r="263" spans="1:41" x14ac:dyDescent="0.4">
      <c r="A263" s="171"/>
      <c r="B263" s="170"/>
      <c r="C263" s="170"/>
      <c r="D263" s="170"/>
      <c r="E263" s="171"/>
      <c r="F263" s="171"/>
      <c r="G263" s="171"/>
      <c r="H263" s="171"/>
      <c r="I263" s="170"/>
      <c r="J263" s="171"/>
      <c r="K263" s="171"/>
      <c r="L263" s="171"/>
      <c r="M263" s="171"/>
      <c r="N263" s="171"/>
      <c r="O263" s="171"/>
      <c r="P263" s="171"/>
      <c r="Q263" s="171"/>
      <c r="R263" s="171"/>
      <c r="S263" s="171"/>
      <c r="T263" s="171"/>
      <c r="U263" s="171"/>
      <c r="V263" s="171"/>
      <c r="W263" s="171"/>
      <c r="X263" s="171"/>
      <c r="Y263" s="171"/>
      <c r="Z263" s="171"/>
      <c r="AA263" s="171"/>
      <c r="AB263" s="171"/>
      <c r="AC263" s="171"/>
      <c r="AD263" s="171"/>
      <c r="AE263" s="171"/>
      <c r="AF263" s="171"/>
      <c r="AG263" s="171"/>
      <c r="AH263" s="171"/>
      <c r="AI263" s="171"/>
      <c r="AJ263" s="171"/>
      <c r="AK263" s="171"/>
      <c r="AL263" s="171"/>
      <c r="AM263" s="171"/>
      <c r="AN263" s="171"/>
      <c r="AO263" s="171"/>
    </row>
    <row r="264" spans="1:41" x14ac:dyDescent="0.4">
      <c r="A264" s="171"/>
      <c r="B264" s="170"/>
      <c r="C264" s="170"/>
      <c r="D264" s="170"/>
      <c r="E264" s="171"/>
      <c r="F264" s="171"/>
      <c r="G264" s="171"/>
      <c r="H264" s="171"/>
      <c r="I264" s="170"/>
      <c r="J264" s="171"/>
      <c r="K264" s="171"/>
      <c r="L264" s="171"/>
      <c r="M264" s="171"/>
      <c r="N264" s="171"/>
      <c r="O264" s="171"/>
      <c r="P264" s="171"/>
      <c r="Q264" s="171"/>
      <c r="R264" s="171"/>
      <c r="S264" s="171"/>
      <c r="T264" s="171"/>
      <c r="U264" s="171"/>
      <c r="V264" s="171"/>
      <c r="W264" s="171"/>
      <c r="X264" s="171"/>
      <c r="Y264" s="171"/>
      <c r="Z264" s="171"/>
      <c r="AA264" s="171"/>
      <c r="AB264" s="171"/>
      <c r="AC264" s="171"/>
      <c r="AD264" s="171"/>
      <c r="AE264" s="171"/>
      <c r="AF264" s="171"/>
      <c r="AG264" s="171"/>
      <c r="AH264" s="171"/>
      <c r="AI264" s="171"/>
      <c r="AJ264" s="171"/>
      <c r="AK264" s="171"/>
      <c r="AL264" s="171"/>
      <c r="AM264" s="171"/>
      <c r="AN264" s="171"/>
      <c r="AO264" s="171"/>
    </row>
    <row r="265" spans="1:41" x14ac:dyDescent="0.4">
      <c r="A265" s="171"/>
      <c r="B265" s="170"/>
      <c r="C265" s="170"/>
      <c r="D265" s="170"/>
      <c r="E265" s="171"/>
      <c r="F265" s="171"/>
      <c r="G265" s="171"/>
      <c r="H265" s="171"/>
      <c r="I265" s="170"/>
      <c r="J265" s="171"/>
      <c r="K265" s="171"/>
      <c r="L265" s="171"/>
      <c r="M265" s="171"/>
      <c r="N265" s="171"/>
      <c r="O265" s="171"/>
      <c r="P265" s="171"/>
      <c r="Q265" s="171"/>
      <c r="R265" s="171"/>
      <c r="S265" s="171"/>
      <c r="T265" s="171"/>
      <c r="U265" s="171"/>
      <c r="V265" s="171"/>
      <c r="W265" s="171"/>
      <c r="X265" s="171"/>
      <c r="Y265" s="171"/>
      <c r="Z265" s="171"/>
      <c r="AA265" s="171"/>
      <c r="AB265" s="171"/>
      <c r="AC265" s="171"/>
      <c r="AD265" s="171"/>
      <c r="AE265" s="171"/>
      <c r="AF265" s="171"/>
      <c r="AG265" s="171"/>
      <c r="AH265" s="171"/>
      <c r="AI265" s="171"/>
      <c r="AJ265" s="171"/>
      <c r="AK265" s="171"/>
      <c r="AL265" s="171"/>
      <c r="AM265" s="171"/>
      <c r="AN265" s="171"/>
      <c r="AO265" s="171"/>
    </row>
    <row r="266" spans="1:41" x14ac:dyDescent="0.4">
      <c r="A266" s="171"/>
      <c r="B266" s="170"/>
      <c r="C266" s="170"/>
      <c r="D266" s="170"/>
      <c r="E266" s="171"/>
      <c r="F266" s="171"/>
      <c r="G266" s="171"/>
      <c r="H266" s="171"/>
      <c r="I266" s="170"/>
      <c r="J266" s="171"/>
      <c r="K266" s="171"/>
      <c r="L266" s="171"/>
      <c r="M266" s="171"/>
      <c r="N266" s="171"/>
      <c r="O266" s="171"/>
      <c r="P266" s="171"/>
      <c r="Q266" s="171"/>
      <c r="R266" s="171"/>
      <c r="S266" s="171"/>
      <c r="T266" s="171"/>
      <c r="U266" s="171"/>
      <c r="V266" s="171"/>
      <c r="W266" s="171"/>
      <c r="X266" s="171"/>
      <c r="Y266" s="171"/>
      <c r="Z266" s="171"/>
      <c r="AA266" s="171"/>
      <c r="AB266" s="171"/>
      <c r="AC266" s="171"/>
      <c r="AD266" s="171"/>
      <c r="AE266" s="171"/>
      <c r="AF266" s="171"/>
      <c r="AG266" s="171"/>
      <c r="AH266" s="171"/>
      <c r="AI266" s="171"/>
      <c r="AJ266" s="171"/>
      <c r="AK266" s="171"/>
      <c r="AL266" s="171"/>
      <c r="AM266" s="171"/>
      <c r="AN266" s="171"/>
      <c r="AO266" s="171"/>
    </row>
    <row r="267" spans="1:41" x14ac:dyDescent="0.4">
      <c r="A267" s="171"/>
      <c r="B267" s="170"/>
      <c r="C267" s="170"/>
      <c r="D267" s="170"/>
      <c r="E267" s="171"/>
      <c r="F267" s="171"/>
      <c r="G267" s="171"/>
      <c r="H267" s="171"/>
      <c r="I267" s="170"/>
      <c r="J267" s="171"/>
      <c r="K267" s="171"/>
      <c r="L267" s="171"/>
      <c r="M267" s="171"/>
      <c r="N267" s="171"/>
      <c r="O267" s="171"/>
      <c r="P267" s="171"/>
      <c r="Q267" s="171"/>
      <c r="R267" s="171"/>
      <c r="S267" s="171"/>
      <c r="T267" s="171"/>
      <c r="U267" s="171"/>
      <c r="V267" s="171"/>
      <c r="W267" s="171"/>
      <c r="X267" s="171"/>
      <c r="Y267" s="171"/>
      <c r="Z267" s="171"/>
      <c r="AA267" s="171"/>
      <c r="AB267" s="171"/>
      <c r="AC267" s="171"/>
      <c r="AD267" s="171"/>
      <c r="AE267" s="171"/>
      <c r="AF267" s="171"/>
      <c r="AG267" s="171"/>
      <c r="AH267" s="171"/>
      <c r="AI267" s="171"/>
      <c r="AJ267" s="171"/>
      <c r="AK267" s="171"/>
      <c r="AL267" s="171"/>
      <c r="AM267" s="171"/>
      <c r="AN267" s="171"/>
      <c r="AO267" s="171"/>
    </row>
    <row r="268" spans="1:41" x14ac:dyDescent="0.4">
      <c r="A268" s="171"/>
      <c r="B268" s="170"/>
      <c r="C268" s="170"/>
      <c r="D268" s="170"/>
      <c r="E268" s="171"/>
      <c r="F268" s="171"/>
      <c r="G268" s="171"/>
      <c r="H268" s="171"/>
      <c r="I268" s="170"/>
      <c r="J268" s="171"/>
      <c r="K268" s="171"/>
      <c r="L268" s="171"/>
      <c r="M268" s="171"/>
      <c r="N268" s="171"/>
      <c r="O268" s="171"/>
      <c r="P268" s="171"/>
      <c r="Q268" s="171"/>
      <c r="R268" s="171"/>
      <c r="S268" s="171"/>
      <c r="T268" s="171"/>
      <c r="U268" s="171"/>
      <c r="V268" s="171"/>
      <c r="W268" s="171"/>
      <c r="X268" s="171"/>
      <c r="Y268" s="171"/>
      <c r="Z268" s="171"/>
      <c r="AA268" s="171"/>
      <c r="AB268" s="171"/>
      <c r="AC268" s="171"/>
      <c r="AD268" s="171"/>
      <c r="AE268" s="171"/>
      <c r="AF268" s="171"/>
      <c r="AG268" s="171"/>
      <c r="AH268" s="171"/>
      <c r="AI268" s="171"/>
      <c r="AJ268" s="171"/>
      <c r="AK268" s="171"/>
      <c r="AL268" s="171"/>
      <c r="AM268" s="171"/>
      <c r="AN268" s="171"/>
      <c r="AO268" s="171"/>
    </row>
    <row r="269" spans="1:41" x14ac:dyDescent="0.4">
      <c r="A269" s="171"/>
      <c r="B269" s="170"/>
      <c r="C269" s="170"/>
      <c r="D269" s="170"/>
      <c r="E269" s="171"/>
      <c r="F269" s="171"/>
      <c r="G269" s="171"/>
      <c r="H269" s="171"/>
      <c r="I269" s="170"/>
      <c r="J269" s="171"/>
      <c r="K269" s="171"/>
      <c r="L269" s="171"/>
      <c r="M269" s="171"/>
      <c r="N269" s="171"/>
      <c r="O269" s="171"/>
      <c r="P269" s="171"/>
      <c r="Q269" s="171"/>
      <c r="R269" s="171"/>
      <c r="S269" s="171"/>
      <c r="T269" s="171"/>
      <c r="U269" s="171"/>
      <c r="V269" s="171"/>
      <c r="W269" s="171"/>
      <c r="X269" s="171"/>
      <c r="Y269" s="171"/>
      <c r="Z269" s="171"/>
      <c r="AA269" s="171"/>
      <c r="AB269" s="171"/>
      <c r="AC269" s="171"/>
      <c r="AD269" s="171"/>
      <c r="AE269" s="171"/>
      <c r="AF269" s="171"/>
      <c r="AG269" s="171"/>
      <c r="AH269" s="171"/>
      <c r="AI269" s="171"/>
      <c r="AJ269" s="171"/>
      <c r="AK269" s="171"/>
      <c r="AL269" s="171"/>
      <c r="AM269" s="171"/>
      <c r="AN269" s="171"/>
      <c r="AO269" s="171"/>
    </row>
    <row r="270" spans="1:41" x14ac:dyDescent="0.4">
      <c r="A270" s="171"/>
      <c r="B270" s="170"/>
      <c r="C270" s="170"/>
      <c r="D270" s="170"/>
      <c r="E270" s="171"/>
      <c r="F270" s="171"/>
      <c r="G270" s="171"/>
      <c r="H270" s="171"/>
      <c r="I270" s="170"/>
      <c r="J270" s="171"/>
      <c r="K270" s="171"/>
      <c r="L270" s="171"/>
      <c r="M270" s="171"/>
      <c r="N270" s="171"/>
      <c r="O270" s="171"/>
      <c r="P270" s="171"/>
      <c r="Q270" s="171"/>
      <c r="R270" s="171"/>
      <c r="S270" s="171"/>
      <c r="T270" s="171"/>
      <c r="U270" s="171"/>
      <c r="V270" s="171"/>
      <c r="W270" s="171"/>
      <c r="X270" s="171"/>
      <c r="Y270" s="171"/>
      <c r="Z270" s="171"/>
      <c r="AA270" s="171"/>
      <c r="AB270" s="171"/>
      <c r="AC270" s="171"/>
      <c r="AD270" s="171"/>
      <c r="AE270" s="171"/>
      <c r="AF270" s="171"/>
      <c r="AG270" s="171"/>
      <c r="AH270" s="171"/>
      <c r="AI270" s="171"/>
      <c r="AJ270" s="171"/>
      <c r="AK270" s="171"/>
      <c r="AL270" s="171"/>
      <c r="AM270" s="171"/>
      <c r="AN270" s="171"/>
      <c r="AO270" s="171"/>
    </row>
    <row r="271" spans="1:41" x14ac:dyDescent="0.4">
      <c r="A271" s="171"/>
      <c r="B271" s="170"/>
      <c r="C271" s="170"/>
      <c r="D271" s="170"/>
      <c r="E271" s="171"/>
      <c r="F271" s="171"/>
      <c r="G271" s="171"/>
      <c r="H271" s="171"/>
      <c r="I271" s="170"/>
      <c r="J271" s="171"/>
      <c r="K271" s="171"/>
      <c r="L271" s="171"/>
      <c r="M271" s="171"/>
      <c r="N271" s="171"/>
      <c r="O271" s="171"/>
      <c r="P271" s="171"/>
      <c r="Q271" s="171"/>
      <c r="R271" s="171"/>
      <c r="S271" s="171"/>
      <c r="T271" s="171"/>
      <c r="U271" s="171"/>
      <c r="V271" s="171"/>
      <c r="W271" s="171"/>
      <c r="X271" s="171"/>
      <c r="Y271" s="171"/>
      <c r="Z271" s="171"/>
      <c r="AA271" s="171"/>
      <c r="AB271" s="171"/>
      <c r="AC271" s="171"/>
      <c r="AD271" s="171"/>
      <c r="AE271" s="171"/>
      <c r="AF271" s="171"/>
      <c r="AG271" s="171"/>
      <c r="AH271" s="171"/>
      <c r="AI271" s="171"/>
      <c r="AJ271" s="171"/>
      <c r="AK271" s="171"/>
      <c r="AL271" s="171"/>
      <c r="AM271" s="171"/>
      <c r="AN271" s="171"/>
      <c r="AO271" s="171"/>
    </row>
    <row r="272" spans="1:41" x14ac:dyDescent="0.4">
      <c r="A272" s="171"/>
      <c r="B272" s="170"/>
      <c r="C272" s="170"/>
      <c r="D272" s="170"/>
      <c r="E272" s="171"/>
      <c r="F272" s="171"/>
      <c r="G272" s="171"/>
      <c r="H272" s="171"/>
      <c r="I272" s="170"/>
      <c r="J272" s="171"/>
      <c r="K272" s="171"/>
      <c r="L272" s="171"/>
      <c r="M272" s="171"/>
      <c r="N272" s="171"/>
      <c r="O272" s="171"/>
      <c r="P272" s="171"/>
      <c r="Q272" s="171"/>
      <c r="R272" s="171"/>
      <c r="S272" s="171"/>
      <c r="T272" s="171"/>
      <c r="U272" s="171"/>
      <c r="V272" s="171"/>
      <c r="W272" s="171"/>
      <c r="X272" s="171"/>
      <c r="Y272" s="171"/>
      <c r="Z272" s="171"/>
      <c r="AA272" s="171"/>
      <c r="AB272" s="171"/>
      <c r="AC272" s="171"/>
      <c r="AD272" s="171"/>
      <c r="AE272" s="171"/>
      <c r="AF272" s="171"/>
      <c r="AG272" s="171"/>
      <c r="AH272" s="171"/>
      <c r="AI272" s="171"/>
      <c r="AJ272" s="171"/>
      <c r="AK272" s="171"/>
      <c r="AL272" s="171"/>
      <c r="AM272" s="171"/>
      <c r="AN272" s="171"/>
      <c r="AO272" s="171"/>
    </row>
    <row r="273" spans="1:41" x14ac:dyDescent="0.4">
      <c r="A273" s="171"/>
      <c r="B273" s="170"/>
      <c r="C273" s="170"/>
      <c r="D273" s="170"/>
      <c r="E273" s="171"/>
      <c r="F273" s="171"/>
      <c r="G273" s="171"/>
      <c r="H273" s="171"/>
      <c r="I273" s="170"/>
      <c r="J273" s="171"/>
      <c r="K273" s="171"/>
      <c r="L273" s="171"/>
      <c r="M273" s="171"/>
      <c r="N273" s="171"/>
      <c r="O273" s="171"/>
      <c r="P273" s="171"/>
      <c r="Q273" s="171"/>
      <c r="R273" s="171"/>
      <c r="S273" s="171"/>
      <c r="T273" s="171"/>
      <c r="U273" s="171"/>
      <c r="V273" s="171"/>
      <c r="W273" s="171"/>
      <c r="X273" s="171"/>
      <c r="Y273" s="171"/>
      <c r="Z273" s="171"/>
      <c r="AA273" s="171"/>
      <c r="AB273" s="171"/>
      <c r="AC273" s="171"/>
      <c r="AD273" s="171"/>
      <c r="AE273" s="171"/>
      <c r="AF273" s="171"/>
      <c r="AG273" s="171"/>
      <c r="AH273" s="171"/>
      <c r="AI273" s="171"/>
      <c r="AJ273" s="171"/>
      <c r="AK273" s="171"/>
      <c r="AL273" s="171"/>
      <c r="AM273" s="171"/>
      <c r="AN273" s="171"/>
      <c r="AO273" s="171"/>
    </row>
    <row r="274" spans="1:41" x14ac:dyDescent="0.4">
      <c r="A274" s="171"/>
      <c r="B274" s="170"/>
      <c r="C274" s="170"/>
      <c r="D274" s="170"/>
      <c r="E274" s="171"/>
      <c r="F274" s="171"/>
      <c r="G274" s="171"/>
      <c r="H274" s="171"/>
      <c r="I274" s="170"/>
      <c r="J274" s="171"/>
      <c r="K274" s="171"/>
      <c r="L274" s="171"/>
      <c r="M274" s="171"/>
      <c r="N274" s="171"/>
      <c r="O274" s="171"/>
      <c r="P274" s="171"/>
      <c r="Q274" s="171"/>
      <c r="R274" s="171"/>
      <c r="S274" s="171"/>
      <c r="T274" s="171"/>
      <c r="U274" s="171"/>
      <c r="V274" s="171"/>
      <c r="W274" s="171"/>
      <c r="X274" s="171"/>
      <c r="Y274" s="171"/>
      <c r="Z274" s="171"/>
      <c r="AA274" s="171"/>
      <c r="AB274" s="171"/>
      <c r="AC274" s="171"/>
      <c r="AD274" s="171"/>
      <c r="AE274" s="171"/>
      <c r="AF274" s="171"/>
      <c r="AG274" s="171"/>
      <c r="AH274" s="171"/>
      <c r="AI274" s="171"/>
      <c r="AJ274" s="171"/>
      <c r="AK274" s="171"/>
      <c r="AL274" s="171"/>
      <c r="AM274" s="171"/>
      <c r="AN274" s="171"/>
      <c r="AO274" s="171"/>
    </row>
  </sheetData>
  <sheetProtection insertRows="0" deleteRows="0"/>
  <mergeCells count="3">
    <mergeCell ref="E3:K3"/>
    <mergeCell ref="M3:O3"/>
    <mergeCell ref="Q3:W3"/>
  </mergeCells>
  <phoneticPr fontId="2"/>
  <pageMargins left="0.70866141732283472" right="0.70866141732283472" top="0.74803149606299213" bottom="0.74803149606299213" header="0.31496062992125984" footer="0.31496062992125984"/>
  <pageSetup paperSize="9" scale="38"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2289" r:id="rId4" name="Button 1">
              <controlPr defaultSize="0" print="0" autoFill="0" autoPict="0" macro="[0]!シフト記号追加">
                <anchor moveWithCells="1" sizeWithCells="1">
                  <from>
                    <xdr:col>25</xdr:col>
                    <xdr:colOff>247650</xdr:colOff>
                    <xdr:row>4</xdr:row>
                    <xdr:rowOff>9525</xdr:rowOff>
                  </from>
                  <to>
                    <xdr:col>29</xdr:col>
                    <xdr:colOff>161925</xdr:colOff>
                    <xdr:row>7</xdr:row>
                    <xdr:rowOff>114300</xdr:rowOff>
                  </to>
                </anchor>
              </controlPr>
            </control>
          </mc:Choice>
        </mc:AlternateContent>
        <mc:AlternateContent xmlns:mc="http://schemas.openxmlformats.org/markup-compatibility/2006">
          <mc:Choice Requires="x14">
            <control shapeId="12290" r:id="rId5" name="Button 2">
              <controlPr defaultSize="0" print="0" autoFill="0" autoPict="0" macro="[0]!シフト記号削除">
                <anchor moveWithCells="1" sizeWithCells="1">
                  <from>
                    <xdr:col>25</xdr:col>
                    <xdr:colOff>247650</xdr:colOff>
                    <xdr:row>8</xdr:row>
                    <xdr:rowOff>0</xdr:rowOff>
                  </from>
                  <to>
                    <xdr:col>29</xdr:col>
                    <xdr:colOff>171450</xdr:colOff>
                    <xdr:row>11</xdr:row>
                    <xdr:rowOff>104775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BS288"/>
  <sheetViews>
    <sheetView topLeftCell="A69" workbookViewId="0">
      <selection activeCell="H9" sqref="H9"/>
    </sheetView>
  </sheetViews>
  <sheetFormatPr defaultRowHeight="18.75" x14ac:dyDescent="0.4"/>
  <cols>
    <col min="1" max="1" width="1.375" style="12" customWidth="1"/>
    <col min="2" max="3" width="9" style="12"/>
    <col min="4" max="4" width="40.625" style="12" customWidth="1"/>
    <col min="5" max="16384" width="9" style="12"/>
  </cols>
  <sheetData>
    <row r="1" spans="1:27" x14ac:dyDescent="0.4">
      <c r="A1" s="174"/>
      <c r="B1" s="174" t="s">
        <v>140</v>
      </c>
      <c r="C1" s="174"/>
      <c r="D1" s="198"/>
      <c r="E1" s="198"/>
      <c r="F1" s="198"/>
      <c r="G1" s="174"/>
      <c r="H1" s="174"/>
      <c r="I1" s="174"/>
      <c r="J1" s="174"/>
      <c r="K1" s="174"/>
      <c r="L1" s="174"/>
      <c r="M1" s="174"/>
      <c r="N1" s="174"/>
      <c r="O1" s="174"/>
      <c r="P1" s="174"/>
      <c r="Q1" s="174"/>
      <c r="R1" s="174"/>
      <c r="S1" s="174"/>
      <c r="T1" s="174"/>
      <c r="U1" s="174"/>
      <c r="V1" s="174"/>
      <c r="W1" s="174"/>
      <c r="X1" s="174"/>
      <c r="Y1" s="174"/>
      <c r="Z1" s="174"/>
      <c r="AA1" s="174"/>
    </row>
    <row r="2" spans="1:27" s="17" customFormat="1" ht="20.25" customHeight="1" x14ac:dyDescent="0.4">
      <c r="A2" s="199"/>
      <c r="B2" s="200" t="s">
        <v>184</v>
      </c>
      <c r="C2" s="200"/>
      <c r="D2" s="198"/>
      <c r="E2" s="198"/>
      <c r="F2" s="198"/>
      <c r="G2" s="199"/>
      <c r="H2" s="199"/>
      <c r="I2" s="199"/>
      <c r="J2" s="199"/>
      <c r="K2" s="199"/>
      <c r="L2" s="199"/>
      <c r="M2" s="199"/>
      <c r="N2" s="199"/>
      <c r="O2" s="199"/>
      <c r="P2" s="199"/>
      <c r="Q2" s="199"/>
      <c r="R2" s="199"/>
      <c r="S2" s="199"/>
      <c r="T2" s="199"/>
      <c r="U2" s="199"/>
      <c r="V2" s="199"/>
      <c r="W2" s="199"/>
      <c r="X2" s="199"/>
      <c r="Y2" s="199"/>
      <c r="Z2" s="199"/>
      <c r="AA2" s="199"/>
    </row>
    <row r="3" spans="1:27" s="17" customFormat="1" ht="20.25" customHeight="1" x14ac:dyDescent="0.4">
      <c r="A3" s="199"/>
      <c r="B3" s="200"/>
      <c r="C3" s="200"/>
      <c r="D3" s="198"/>
      <c r="E3" s="198"/>
      <c r="F3" s="198"/>
      <c r="G3" s="199"/>
      <c r="H3" s="199"/>
      <c r="I3" s="199"/>
      <c r="J3" s="199"/>
      <c r="K3" s="199"/>
      <c r="L3" s="199"/>
      <c r="M3" s="199"/>
      <c r="N3" s="199"/>
      <c r="O3" s="199"/>
      <c r="P3" s="199"/>
      <c r="Q3" s="199"/>
      <c r="R3" s="199"/>
      <c r="S3" s="199"/>
      <c r="T3" s="199"/>
      <c r="U3" s="199"/>
      <c r="V3" s="199"/>
      <c r="W3" s="199"/>
      <c r="X3" s="199"/>
      <c r="Y3" s="199"/>
      <c r="Z3" s="199"/>
      <c r="AA3" s="199"/>
    </row>
    <row r="4" spans="1:27" s="18" customFormat="1" ht="20.25" customHeight="1" x14ac:dyDescent="0.4">
      <c r="A4" s="201"/>
      <c r="B4" s="202"/>
      <c r="C4" s="198" t="s">
        <v>205</v>
      </c>
      <c r="D4" s="198"/>
      <c r="E4" s="201"/>
      <c r="F4" s="372" t="s">
        <v>206</v>
      </c>
      <c r="G4" s="372"/>
      <c r="H4" s="372"/>
      <c r="I4" s="372"/>
      <c r="J4" s="372"/>
      <c r="K4" s="372"/>
      <c r="L4" s="201"/>
      <c r="M4" s="201"/>
      <c r="N4" s="201"/>
      <c r="O4" s="201"/>
      <c r="P4" s="201"/>
      <c r="Q4" s="201"/>
      <c r="R4" s="201"/>
      <c r="S4" s="201"/>
      <c r="T4" s="201"/>
      <c r="U4" s="201"/>
      <c r="V4" s="201"/>
      <c r="W4" s="201"/>
      <c r="X4" s="201"/>
      <c r="Y4" s="201"/>
      <c r="Z4" s="201"/>
      <c r="AA4" s="201"/>
    </row>
    <row r="5" spans="1:27" s="18" customFormat="1" ht="20.25" customHeight="1" x14ac:dyDescent="0.4">
      <c r="A5" s="201"/>
      <c r="B5" s="203"/>
      <c r="C5" s="198" t="s">
        <v>207</v>
      </c>
      <c r="D5" s="198"/>
      <c r="E5" s="201"/>
      <c r="F5" s="372"/>
      <c r="G5" s="372"/>
      <c r="H5" s="372"/>
      <c r="I5" s="372"/>
      <c r="J5" s="372"/>
      <c r="K5" s="372"/>
      <c r="L5" s="201"/>
      <c r="M5" s="201"/>
      <c r="N5" s="201"/>
      <c r="O5" s="201"/>
      <c r="P5" s="201"/>
      <c r="Q5" s="201"/>
      <c r="R5" s="201"/>
      <c r="S5" s="201"/>
      <c r="T5" s="201"/>
      <c r="U5" s="201"/>
      <c r="V5" s="201"/>
      <c r="W5" s="201"/>
      <c r="X5" s="201"/>
      <c r="Y5" s="201"/>
      <c r="Z5" s="201"/>
      <c r="AA5" s="201"/>
    </row>
    <row r="6" spans="1:27" s="17" customFormat="1" ht="20.25" customHeight="1" x14ac:dyDescent="0.4">
      <c r="A6" s="199"/>
      <c r="B6" s="204" t="s">
        <v>193</v>
      </c>
      <c r="C6" s="198"/>
      <c r="D6" s="198"/>
      <c r="E6" s="205"/>
      <c r="F6" s="206"/>
      <c r="G6" s="199"/>
      <c r="H6" s="199"/>
      <c r="I6" s="199"/>
      <c r="J6" s="199"/>
      <c r="K6" s="199"/>
      <c r="L6" s="199"/>
      <c r="M6" s="199"/>
      <c r="N6" s="199"/>
      <c r="O6" s="199"/>
      <c r="P6" s="199"/>
      <c r="Q6" s="199"/>
      <c r="R6" s="199"/>
      <c r="S6" s="199"/>
      <c r="T6" s="199"/>
      <c r="U6" s="199"/>
      <c r="V6" s="199"/>
      <c r="W6" s="199"/>
      <c r="X6" s="199"/>
      <c r="Y6" s="199"/>
      <c r="Z6" s="199"/>
      <c r="AA6" s="199"/>
    </row>
    <row r="7" spans="1:27" s="17" customFormat="1" ht="20.25" customHeight="1" x14ac:dyDescent="0.4">
      <c r="A7" s="199"/>
      <c r="B7" s="200"/>
      <c r="C7" s="200"/>
      <c r="D7" s="198"/>
      <c r="E7" s="205"/>
      <c r="F7" s="206"/>
      <c r="G7" s="199"/>
      <c r="H7" s="199"/>
      <c r="I7" s="199"/>
      <c r="J7" s="199"/>
      <c r="K7" s="199"/>
      <c r="L7" s="199"/>
      <c r="M7" s="199"/>
      <c r="N7" s="199"/>
      <c r="O7" s="199"/>
      <c r="P7" s="199"/>
      <c r="Q7" s="199"/>
      <c r="R7" s="199"/>
      <c r="S7" s="199"/>
      <c r="T7" s="199"/>
      <c r="U7" s="199"/>
      <c r="V7" s="199"/>
      <c r="W7" s="199"/>
      <c r="X7" s="199"/>
      <c r="Y7" s="199"/>
      <c r="Z7" s="199"/>
      <c r="AA7" s="199"/>
    </row>
    <row r="8" spans="1:27" s="17" customFormat="1" ht="20.25" customHeight="1" x14ac:dyDescent="0.4">
      <c r="A8" s="199"/>
      <c r="B8" s="198" t="s">
        <v>141</v>
      </c>
      <c r="C8" s="200"/>
      <c r="D8" s="198"/>
      <c r="E8" s="205"/>
      <c r="F8" s="206"/>
      <c r="G8" s="199"/>
      <c r="H8" s="199"/>
      <c r="I8" s="199"/>
      <c r="J8" s="199"/>
      <c r="K8" s="199"/>
      <c r="L8" s="199"/>
      <c r="M8" s="199"/>
      <c r="N8" s="199"/>
      <c r="O8" s="199"/>
      <c r="P8" s="199"/>
      <c r="Q8" s="199"/>
      <c r="R8" s="199"/>
      <c r="S8" s="199"/>
      <c r="T8" s="199"/>
      <c r="U8" s="199"/>
      <c r="V8" s="199"/>
      <c r="W8" s="199"/>
      <c r="X8" s="199"/>
      <c r="Y8" s="199"/>
      <c r="Z8" s="199"/>
      <c r="AA8" s="199"/>
    </row>
    <row r="9" spans="1:27" s="17" customFormat="1" ht="20.25" customHeight="1" x14ac:dyDescent="0.4">
      <c r="A9" s="199"/>
      <c r="B9" s="200"/>
      <c r="C9" s="200"/>
      <c r="D9" s="198"/>
      <c r="E9" s="198"/>
      <c r="F9" s="198"/>
      <c r="G9" s="199"/>
      <c r="H9" s="199"/>
      <c r="I9" s="199"/>
      <c r="J9" s="199"/>
      <c r="K9" s="199"/>
      <c r="L9" s="199"/>
      <c r="M9" s="199"/>
      <c r="N9" s="199"/>
      <c r="O9" s="199"/>
      <c r="P9" s="199"/>
      <c r="Q9" s="199"/>
      <c r="R9" s="199"/>
      <c r="S9" s="199"/>
      <c r="T9" s="199"/>
      <c r="U9" s="199"/>
      <c r="V9" s="199"/>
      <c r="W9" s="199"/>
      <c r="X9" s="199"/>
      <c r="Y9" s="199"/>
      <c r="Z9" s="199"/>
      <c r="AA9" s="199"/>
    </row>
    <row r="10" spans="1:27" s="17" customFormat="1" ht="20.25" customHeight="1" x14ac:dyDescent="0.4">
      <c r="A10" s="199"/>
      <c r="B10" s="198" t="s">
        <v>142</v>
      </c>
      <c r="C10" s="200"/>
      <c r="D10" s="198"/>
      <c r="E10" s="198"/>
      <c r="F10" s="198"/>
      <c r="G10" s="199"/>
      <c r="H10" s="199"/>
      <c r="I10" s="199"/>
      <c r="J10" s="199"/>
      <c r="K10" s="199"/>
      <c r="L10" s="199"/>
      <c r="M10" s="199"/>
      <c r="N10" s="199"/>
      <c r="O10" s="199"/>
      <c r="P10" s="199"/>
      <c r="Q10" s="199"/>
      <c r="R10" s="199"/>
      <c r="S10" s="199"/>
      <c r="T10" s="199"/>
      <c r="U10" s="199"/>
      <c r="V10" s="199"/>
      <c r="W10" s="199"/>
      <c r="X10" s="199"/>
      <c r="Y10" s="199"/>
      <c r="Z10" s="199"/>
      <c r="AA10" s="199"/>
    </row>
    <row r="11" spans="1:27" s="17" customFormat="1" ht="20.25" customHeight="1" x14ac:dyDescent="0.4">
      <c r="A11" s="199"/>
      <c r="B11" s="198" t="s">
        <v>143</v>
      </c>
      <c r="C11" s="200"/>
      <c r="D11" s="198"/>
      <c r="E11" s="198"/>
      <c r="F11" s="198"/>
      <c r="G11" s="199"/>
      <c r="H11" s="199"/>
      <c r="I11" s="199"/>
      <c r="J11" s="199"/>
      <c r="K11" s="199"/>
      <c r="L11" s="199"/>
      <c r="M11" s="199"/>
      <c r="N11" s="199"/>
      <c r="O11" s="199"/>
      <c r="P11" s="199"/>
      <c r="Q11" s="199"/>
      <c r="R11" s="199"/>
      <c r="S11" s="199"/>
      <c r="T11" s="199"/>
      <c r="U11" s="199"/>
      <c r="V11" s="199"/>
      <c r="W11" s="199"/>
      <c r="X11" s="199"/>
      <c r="Y11" s="199"/>
      <c r="Z11" s="199"/>
      <c r="AA11" s="199"/>
    </row>
    <row r="12" spans="1:27" s="17" customFormat="1" ht="20.25" customHeight="1" x14ac:dyDescent="0.4">
      <c r="A12" s="199"/>
      <c r="B12" s="198" t="s">
        <v>144</v>
      </c>
      <c r="C12" s="200"/>
      <c r="D12" s="198"/>
      <c r="E12" s="199"/>
      <c r="F12" s="199"/>
      <c r="G12" s="199"/>
      <c r="H12" s="199"/>
      <c r="I12" s="199"/>
      <c r="J12" s="199"/>
      <c r="K12" s="199"/>
      <c r="L12" s="199"/>
      <c r="M12" s="199"/>
      <c r="N12" s="199"/>
      <c r="O12" s="199"/>
      <c r="P12" s="199"/>
      <c r="Q12" s="199"/>
      <c r="R12" s="199"/>
      <c r="S12" s="199"/>
      <c r="T12" s="199"/>
      <c r="U12" s="199"/>
      <c r="V12" s="199"/>
      <c r="W12" s="199"/>
      <c r="X12" s="199"/>
      <c r="Y12" s="199"/>
      <c r="Z12" s="199"/>
      <c r="AA12" s="199"/>
    </row>
    <row r="13" spans="1:27" s="17" customFormat="1" ht="20.25" customHeight="1" x14ac:dyDescent="0.4">
      <c r="A13" s="199"/>
      <c r="B13" s="198"/>
      <c r="C13" s="200"/>
      <c r="D13" s="198"/>
      <c r="E13" s="199"/>
      <c r="F13" s="199"/>
      <c r="G13" s="199"/>
      <c r="H13" s="199"/>
      <c r="I13" s="199"/>
      <c r="J13" s="199"/>
      <c r="K13" s="199"/>
      <c r="L13" s="199"/>
      <c r="M13" s="199"/>
      <c r="N13" s="199"/>
      <c r="O13" s="199"/>
      <c r="P13" s="199"/>
      <c r="Q13" s="199"/>
      <c r="R13" s="199"/>
      <c r="S13" s="199"/>
      <c r="T13" s="199"/>
      <c r="U13" s="199"/>
      <c r="V13" s="199"/>
      <c r="W13" s="199"/>
      <c r="X13" s="199"/>
      <c r="Y13" s="199"/>
      <c r="Z13" s="199"/>
      <c r="AA13" s="199"/>
    </row>
    <row r="14" spans="1:27" s="17" customFormat="1" ht="20.25" customHeight="1" x14ac:dyDescent="0.4">
      <c r="A14" s="199"/>
      <c r="B14" s="198" t="s">
        <v>223</v>
      </c>
      <c r="C14" s="200"/>
      <c r="D14" s="198"/>
      <c r="E14" s="199"/>
      <c r="F14" s="199"/>
      <c r="G14" s="199"/>
      <c r="H14" s="199"/>
      <c r="I14" s="199"/>
      <c r="J14" s="199"/>
      <c r="K14" s="199"/>
      <c r="L14" s="199"/>
      <c r="M14" s="199"/>
      <c r="N14" s="199"/>
      <c r="O14" s="199"/>
      <c r="P14" s="199"/>
      <c r="Q14" s="199"/>
      <c r="R14" s="199"/>
      <c r="S14" s="199"/>
      <c r="T14" s="199"/>
      <c r="U14" s="199"/>
      <c r="V14" s="199"/>
      <c r="W14" s="199"/>
      <c r="X14" s="199"/>
      <c r="Y14" s="199"/>
      <c r="Z14" s="199"/>
      <c r="AA14" s="199"/>
    </row>
    <row r="15" spans="1:27" s="17" customFormat="1" ht="20.25" customHeight="1" x14ac:dyDescent="0.4">
      <c r="A15" s="199"/>
      <c r="B15" s="200"/>
      <c r="C15" s="200"/>
      <c r="D15" s="198"/>
      <c r="E15" s="199"/>
      <c r="F15" s="199"/>
      <c r="G15" s="199"/>
      <c r="H15" s="199"/>
      <c r="I15" s="199"/>
      <c r="J15" s="199"/>
      <c r="K15" s="199"/>
      <c r="L15" s="199"/>
      <c r="M15" s="199"/>
      <c r="N15" s="199"/>
      <c r="O15" s="199"/>
      <c r="P15" s="199"/>
      <c r="Q15" s="199"/>
      <c r="R15" s="199"/>
      <c r="S15" s="199"/>
      <c r="T15" s="199"/>
      <c r="U15" s="199"/>
      <c r="V15" s="199"/>
      <c r="W15" s="199"/>
      <c r="X15" s="199"/>
      <c r="Y15" s="199"/>
      <c r="Z15" s="199"/>
      <c r="AA15" s="199"/>
    </row>
    <row r="16" spans="1:27" s="17" customFormat="1" ht="20.25" customHeight="1" x14ac:dyDescent="0.4">
      <c r="A16" s="199"/>
      <c r="B16" s="198" t="s">
        <v>154</v>
      </c>
      <c r="C16" s="200"/>
      <c r="D16" s="198"/>
      <c r="E16" s="199"/>
      <c r="F16" s="199"/>
      <c r="G16" s="199"/>
      <c r="H16" s="199"/>
      <c r="I16" s="199"/>
      <c r="J16" s="199"/>
      <c r="K16" s="199"/>
      <c r="L16" s="199"/>
      <c r="M16" s="199"/>
      <c r="N16" s="199"/>
      <c r="O16" s="199"/>
      <c r="P16" s="199"/>
      <c r="Q16" s="199"/>
      <c r="R16" s="199"/>
      <c r="S16" s="199"/>
      <c r="T16" s="199"/>
      <c r="U16" s="199"/>
      <c r="V16" s="199"/>
      <c r="W16" s="199"/>
      <c r="X16" s="199"/>
      <c r="Y16" s="199"/>
      <c r="Z16" s="199"/>
      <c r="AA16" s="199"/>
    </row>
    <row r="17" spans="1:27" s="17" customFormat="1" ht="20.25" customHeight="1" x14ac:dyDescent="0.4">
      <c r="A17" s="199"/>
      <c r="B17" s="198"/>
      <c r="C17" s="200"/>
      <c r="D17" s="198"/>
      <c r="E17" s="199"/>
      <c r="F17" s="199"/>
      <c r="G17" s="199"/>
      <c r="H17" s="199"/>
      <c r="I17" s="199"/>
      <c r="J17" s="199"/>
      <c r="K17" s="199"/>
      <c r="L17" s="199"/>
      <c r="M17" s="199"/>
      <c r="N17" s="199"/>
      <c r="O17" s="199"/>
      <c r="P17" s="199"/>
      <c r="Q17" s="199"/>
      <c r="R17" s="199"/>
      <c r="S17" s="199"/>
      <c r="T17" s="199"/>
      <c r="U17" s="199"/>
      <c r="V17" s="199"/>
      <c r="W17" s="199"/>
      <c r="X17" s="199"/>
      <c r="Y17" s="199"/>
      <c r="Z17" s="199"/>
      <c r="AA17" s="199"/>
    </row>
    <row r="18" spans="1:27" s="17" customFormat="1" ht="20.25" customHeight="1" x14ac:dyDescent="0.4">
      <c r="A18" s="199"/>
      <c r="B18" s="198" t="s">
        <v>224</v>
      </c>
      <c r="C18" s="200"/>
      <c r="D18" s="198"/>
      <c r="E18" s="199"/>
      <c r="F18" s="199"/>
      <c r="G18" s="199"/>
      <c r="H18" s="199"/>
      <c r="I18" s="199"/>
      <c r="J18" s="199"/>
      <c r="K18" s="199"/>
      <c r="L18" s="199"/>
      <c r="M18" s="199"/>
      <c r="N18" s="199"/>
      <c r="O18" s="199"/>
      <c r="P18" s="199"/>
      <c r="Q18" s="199"/>
      <c r="R18" s="199"/>
      <c r="S18" s="199"/>
      <c r="T18" s="199"/>
      <c r="U18" s="199"/>
      <c r="V18" s="199"/>
      <c r="W18" s="199"/>
      <c r="X18" s="199"/>
      <c r="Y18" s="199"/>
      <c r="Z18" s="199"/>
      <c r="AA18" s="199"/>
    </row>
    <row r="19" spans="1:27" s="17" customFormat="1" ht="20.25" customHeight="1" x14ac:dyDescent="0.4">
      <c r="A19" s="199"/>
      <c r="B19" s="200"/>
      <c r="C19" s="200"/>
      <c r="D19" s="198"/>
      <c r="E19" s="199"/>
      <c r="F19" s="199"/>
      <c r="G19" s="199"/>
      <c r="H19" s="199"/>
      <c r="I19" s="199"/>
      <c r="J19" s="199"/>
      <c r="K19" s="199"/>
      <c r="L19" s="199"/>
      <c r="M19" s="199"/>
      <c r="N19" s="199"/>
      <c r="O19" s="199"/>
      <c r="P19" s="199"/>
      <c r="Q19" s="199"/>
      <c r="R19" s="199"/>
      <c r="S19" s="199"/>
      <c r="T19" s="199"/>
      <c r="U19" s="199"/>
      <c r="V19" s="199"/>
      <c r="W19" s="199"/>
      <c r="X19" s="199"/>
      <c r="Y19" s="199"/>
      <c r="Z19" s="199"/>
      <c r="AA19" s="199"/>
    </row>
    <row r="20" spans="1:27" s="17" customFormat="1" ht="20.25" customHeight="1" x14ac:dyDescent="0.4">
      <c r="A20" s="199"/>
      <c r="B20" s="198" t="s">
        <v>240</v>
      </c>
      <c r="C20" s="200"/>
      <c r="D20" s="198"/>
      <c r="E20" s="199"/>
      <c r="F20" s="199"/>
      <c r="G20" s="199"/>
      <c r="H20" s="199"/>
      <c r="I20" s="199"/>
      <c r="J20" s="199"/>
      <c r="K20" s="199"/>
      <c r="L20" s="199"/>
      <c r="M20" s="199"/>
      <c r="N20" s="199"/>
      <c r="O20" s="199"/>
      <c r="P20" s="199"/>
      <c r="Q20" s="199"/>
      <c r="R20" s="199"/>
      <c r="S20" s="199"/>
      <c r="T20" s="199"/>
      <c r="U20" s="199"/>
      <c r="V20" s="199"/>
      <c r="W20" s="199"/>
      <c r="X20" s="199"/>
      <c r="Y20" s="199"/>
      <c r="Z20" s="199"/>
      <c r="AA20" s="199"/>
    </row>
    <row r="21" spans="1:27" s="17" customFormat="1" ht="20.25" customHeight="1" x14ac:dyDescent="0.4">
      <c r="A21" s="199"/>
      <c r="B21" s="198" t="s">
        <v>225</v>
      </c>
      <c r="C21" s="200"/>
      <c r="D21" s="198"/>
      <c r="E21" s="199"/>
      <c r="F21" s="199"/>
      <c r="G21" s="199"/>
      <c r="H21" s="199"/>
      <c r="I21" s="199"/>
      <c r="J21" s="199"/>
      <c r="K21" s="199"/>
      <c r="L21" s="199"/>
      <c r="M21" s="199"/>
      <c r="N21" s="199"/>
      <c r="O21" s="199"/>
      <c r="P21" s="199"/>
      <c r="Q21" s="199"/>
      <c r="R21" s="199"/>
      <c r="S21" s="199"/>
      <c r="T21" s="199"/>
      <c r="U21" s="199"/>
      <c r="V21" s="199"/>
      <c r="W21" s="199"/>
      <c r="X21" s="199"/>
      <c r="Y21" s="199"/>
      <c r="Z21" s="199"/>
      <c r="AA21" s="199"/>
    </row>
    <row r="22" spans="1:27" s="17" customFormat="1" ht="20.25" customHeight="1" x14ac:dyDescent="0.4">
      <c r="A22" s="199"/>
      <c r="B22" s="200"/>
      <c r="C22" s="200"/>
      <c r="D22" s="198"/>
      <c r="E22" s="199"/>
      <c r="F22" s="199"/>
      <c r="G22" s="199"/>
      <c r="H22" s="199"/>
      <c r="I22" s="199"/>
      <c r="J22" s="199"/>
      <c r="K22" s="199"/>
      <c r="L22" s="199"/>
      <c r="M22" s="199"/>
      <c r="N22" s="199"/>
      <c r="O22" s="199"/>
      <c r="P22" s="199"/>
      <c r="Q22" s="199"/>
      <c r="R22" s="199"/>
      <c r="S22" s="199"/>
      <c r="T22" s="199"/>
      <c r="U22" s="199"/>
      <c r="V22" s="199"/>
      <c r="W22" s="199"/>
      <c r="X22" s="199"/>
      <c r="Y22" s="199"/>
      <c r="Z22" s="199"/>
      <c r="AA22" s="199"/>
    </row>
    <row r="23" spans="1:27" s="17" customFormat="1" ht="17.25" customHeight="1" x14ac:dyDescent="0.4">
      <c r="A23" s="199"/>
      <c r="B23" s="198" t="s">
        <v>226</v>
      </c>
      <c r="C23" s="198"/>
      <c r="D23" s="198"/>
      <c r="E23" s="199"/>
      <c r="F23" s="199"/>
      <c r="G23" s="199"/>
      <c r="H23" s="199"/>
      <c r="I23" s="199"/>
      <c r="J23" s="199"/>
      <c r="K23" s="199"/>
      <c r="L23" s="199"/>
      <c r="M23" s="199"/>
      <c r="N23" s="199"/>
      <c r="O23" s="199"/>
      <c r="P23" s="199"/>
      <c r="Q23" s="199"/>
      <c r="R23" s="199"/>
      <c r="S23" s="199"/>
      <c r="T23" s="199"/>
      <c r="U23" s="199"/>
      <c r="V23" s="199"/>
      <c r="W23" s="199"/>
      <c r="X23" s="199"/>
      <c r="Y23" s="199"/>
      <c r="Z23" s="199"/>
      <c r="AA23" s="199"/>
    </row>
    <row r="24" spans="1:27" s="17" customFormat="1" ht="17.25" customHeight="1" x14ac:dyDescent="0.4">
      <c r="A24" s="199"/>
      <c r="B24" s="198" t="s">
        <v>145</v>
      </c>
      <c r="C24" s="198"/>
      <c r="D24" s="198"/>
      <c r="E24" s="199"/>
      <c r="F24" s="199"/>
      <c r="G24" s="199"/>
      <c r="H24" s="199"/>
      <c r="I24" s="199"/>
      <c r="J24" s="199"/>
      <c r="K24" s="199"/>
      <c r="L24" s="199"/>
      <c r="M24" s="199"/>
      <c r="N24" s="199"/>
      <c r="O24" s="199"/>
      <c r="P24" s="199"/>
      <c r="Q24" s="199"/>
      <c r="R24" s="199"/>
      <c r="S24" s="199"/>
      <c r="T24" s="199"/>
      <c r="U24" s="199"/>
      <c r="V24" s="199"/>
      <c r="W24" s="199"/>
      <c r="X24" s="199"/>
      <c r="Y24" s="199"/>
      <c r="Z24" s="199"/>
      <c r="AA24" s="199"/>
    </row>
    <row r="25" spans="1:27" s="17" customFormat="1" ht="17.25" customHeight="1" x14ac:dyDescent="0.4">
      <c r="A25" s="199"/>
      <c r="B25" s="198"/>
      <c r="C25" s="198"/>
      <c r="D25" s="198"/>
      <c r="E25" s="199"/>
      <c r="F25" s="199"/>
      <c r="G25" s="199"/>
      <c r="H25" s="199"/>
      <c r="I25" s="199"/>
      <c r="J25" s="199"/>
      <c r="K25" s="199"/>
      <c r="L25" s="199"/>
      <c r="M25" s="199"/>
      <c r="N25" s="199"/>
      <c r="O25" s="199"/>
      <c r="P25" s="199"/>
      <c r="Q25" s="199"/>
      <c r="R25" s="199"/>
      <c r="S25" s="199"/>
      <c r="T25" s="199"/>
      <c r="U25" s="199"/>
      <c r="V25" s="199"/>
      <c r="W25" s="199"/>
      <c r="X25" s="199"/>
      <c r="Y25" s="199"/>
      <c r="Z25" s="199"/>
      <c r="AA25" s="199"/>
    </row>
    <row r="26" spans="1:27" s="17" customFormat="1" ht="17.25" customHeight="1" x14ac:dyDescent="0.4">
      <c r="A26" s="199"/>
      <c r="B26" s="198"/>
      <c r="C26" s="207" t="s">
        <v>20</v>
      </c>
      <c r="D26" s="207" t="s">
        <v>3</v>
      </c>
      <c r="E26" s="199"/>
      <c r="F26" s="199"/>
      <c r="G26" s="199"/>
      <c r="H26" s="199"/>
      <c r="I26" s="199"/>
      <c r="J26" s="199"/>
      <c r="K26" s="199"/>
      <c r="L26" s="199"/>
      <c r="M26" s="199"/>
      <c r="N26" s="199"/>
      <c r="O26" s="199"/>
      <c r="P26" s="199"/>
      <c r="Q26" s="199"/>
      <c r="R26" s="199"/>
      <c r="S26" s="199"/>
      <c r="T26" s="199"/>
      <c r="U26" s="199"/>
      <c r="V26" s="199"/>
      <c r="W26" s="199"/>
      <c r="X26" s="199"/>
      <c r="Y26" s="199"/>
      <c r="Z26" s="199"/>
      <c r="AA26" s="199"/>
    </row>
    <row r="27" spans="1:27" s="17" customFormat="1" ht="17.25" customHeight="1" x14ac:dyDescent="0.4">
      <c r="A27" s="199"/>
      <c r="B27" s="198"/>
      <c r="C27" s="207">
        <v>1</v>
      </c>
      <c r="D27" s="208" t="s">
        <v>94</v>
      </c>
      <c r="E27" s="199"/>
      <c r="F27" s="199"/>
      <c r="G27" s="199"/>
      <c r="H27" s="199"/>
      <c r="I27" s="199"/>
      <c r="J27" s="199"/>
      <c r="K27" s="199"/>
      <c r="L27" s="199"/>
      <c r="M27" s="199"/>
      <c r="N27" s="199"/>
      <c r="O27" s="199"/>
      <c r="P27" s="199"/>
      <c r="Q27" s="199"/>
      <c r="R27" s="199"/>
      <c r="S27" s="199"/>
      <c r="T27" s="199"/>
      <c r="U27" s="199"/>
      <c r="V27" s="199"/>
      <c r="W27" s="199"/>
      <c r="X27" s="199"/>
      <c r="Y27" s="199"/>
      <c r="Z27" s="199"/>
      <c r="AA27" s="199"/>
    </row>
    <row r="28" spans="1:27" s="17" customFormat="1" ht="17.25" customHeight="1" x14ac:dyDescent="0.4">
      <c r="A28" s="199"/>
      <c r="B28" s="198"/>
      <c r="C28" s="207">
        <v>2</v>
      </c>
      <c r="D28" s="208" t="s">
        <v>103</v>
      </c>
      <c r="E28" s="199" t="s">
        <v>186</v>
      </c>
      <c r="F28" s="199"/>
      <c r="G28" s="199"/>
      <c r="H28" s="199"/>
      <c r="I28" s="199"/>
      <c r="J28" s="199"/>
      <c r="K28" s="199"/>
      <c r="L28" s="199"/>
      <c r="M28" s="199"/>
      <c r="N28" s="199"/>
      <c r="O28" s="199"/>
      <c r="P28" s="199"/>
      <c r="Q28" s="199"/>
      <c r="R28" s="199"/>
      <c r="S28" s="199"/>
      <c r="T28" s="199"/>
      <c r="U28" s="199"/>
      <c r="V28" s="199"/>
      <c r="W28" s="199"/>
      <c r="X28" s="199"/>
      <c r="Y28" s="199"/>
      <c r="Z28" s="199"/>
      <c r="AA28" s="199"/>
    </row>
    <row r="29" spans="1:27" s="17" customFormat="1" ht="17.25" customHeight="1" x14ac:dyDescent="0.4">
      <c r="A29" s="199"/>
      <c r="B29" s="198"/>
      <c r="C29" s="207">
        <v>3</v>
      </c>
      <c r="D29" s="208" t="s">
        <v>185</v>
      </c>
      <c r="E29" s="199" t="s">
        <v>187</v>
      </c>
      <c r="F29" s="199"/>
      <c r="G29" s="199"/>
      <c r="H29" s="199"/>
      <c r="I29" s="199"/>
      <c r="J29" s="199"/>
      <c r="K29" s="199"/>
      <c r="L29" s="199"/>
      <c r="M29" s="199"/>
      <c r="N29" s="199"/>
      <c r="O29" s="199"/>
      <c r="P29" s="199"/>
      <c r="Q29" s="199"/>
      <c r="R29" s="199"/>
      <c r="S29" s="199"/>
      <c r="T29" s="199"/>
      <c r="U29" s="199"/>
      <c r="V29" s="199"/>
      <c r="W29" s="199"/>
      <c r="X29" s="199"/>
      <c r="Y29" s="199"/>
      <c r="Z29" s="199"/>
      <c r="AA29" s="199"/>
    </row>
    <row r="30" spans="1:27" s="17" customFormat="1" ht="17.25" customHeight="1" x14ac:dyDescent="0.4">
      <c r="A30" s="199"/>
      <c r="B30" s="198"/>
      <c r="C30" s="207">
        <v>4</v>
      </c>
      <c r="D30" s="208" t="s">
        <v>95</v>
      </c>
      <c r="E30" s="199"/>
      <c r="F30" s="199"/>
      <c r="G30" s="199"/>
      <c r="H30" s="199"/>
      <c r="I30" s="199"/>
      <c r="J30" s="199"/>
      <c r="K30" s="199"/>
      <c r="L30" s="199"/>
      <c r="M30" s="199"/>
      <c r="N30" s="199"/>
      <c r="O30" s="199"/>
      <c r="P30" s="199"/>
      <c r="Q30" s="199"/>
      <c r="R30" s="199"/>
      <c r="S30" s="199"/>
      <c r="T30" s="199"/>
      <c r="U30" s="199"/>
      <c r="V30" s="199"/>
      <c r="W30" s="199"/>
      <c r="X30" s="199"/>
      <c r="Y30" s="199"/>
      <c r="Z30" s="199"/>
      <c r="AA30" s="199"/>
    </row>
    <row r="31" spans="1:27" s="17" customFormat="1" ht="17.25" customHeight="1" x14ac:dyDescent="0.4">
      <c r="A31" s="199"/>
      <c r="B31" s="198"/>
      <c r="C31" s="207">
        <v>5</v>
      </c>
      <c r="D31" s="208" t="s">
        <v>99</v>
      </c>
      <c r="E31" s="199" t="s">
        <v>155</v>
      </c>
      <c r="F31" s="199"/>
      <c r="G31" s="199"/>
      <c r="H31" s="199"/>
      <c r="I31" s="199"/>
      <c r="J31" s="199"/>
      <c r="K31" s="199"/>
      <c r="L31" s="199"/>
      <c r="M31" s="199"/>
      <c r="N31" s="199"/>
      <c r="O31" s="199"/>
      <c r="P31" s="199"/>
      <c r="Q31" s="199"/>
      <c r="R31" s="199"/>
      <c r="S31" s="199"/>
      <c r="T31" s="199"/>
      <c r="U31" s="199"/>
      <c r="V31" s="199"/>
      <c r="W31" s="199"/>
      <c r="X31" s="199"/>
      <c r="Y31" s="199"/>
      <c r="Z31" s="199"/>
      <c r="AA31" s="199"/>
    </row>
    <row r="32" spans="1:27" s="17" customFormat="1" ht="17.25" customHeight="1" x14ac:dyDescent="0.4">
      <c r="A32" s="199"/>
      <c r="B32" s="198"/>
      <c r="C32" s="205"/>
      <c r="D32" s="206"/>
      <c r="E32" s="199"/>
      <c r="F32" s="199"/>
      <c r="G32" s="199"/>
      <c r="H32" s="199"/>
      <c r="I32" s="199"/>
      <c r="J32" s="199"/>
      <c r="K32" s="199"/>
      <c r="L32" s="199"/>
      <c r="M32" s="199"/>
      <c r="N32" s="199"/>
      <c r="O32" s="199"/>
      <c r="P32" s="199"/>
      <c r="Q32" s="199"/>
      <c r="R32" s="199"/>
      <c r="S32" s="199"/>
      <c r="T32" s="199"/>
      <c r="U32" s="199"/>
      <c r="V32" s="199"/>
      <c r="W32" s="199"/>
      <c r="X32" s="199"/>
      <c r="Y32" s="199"/>
      <c r="Z32" s="199"/>
      <c r="AA32" s="199"/>
    </row>
    <row r="33" spans="1:51" s="17" customFormat="1" ht="17.25" customHeight="1" x14ac:dyDescent="0.4">
      <c r="A33" s="199"/>
      <c r="B33" s="198" t="s">
        <v>227</v>
      </c>
      <c r="C33" s="198"/>
      <c r="D33" s="198"/>
      <c r="E33" s="201"/>
      <c r="F33" s="201"/>
      <c r="G33" s="199"/>
      <c r="H33" s="199"/>
      <c r="I33" s="199"/>
      <c r="J33" s="199"/>
      <c r="K33" s="199"/>
      <c r="L33" s="199"/>
      <c r="M33" s="199"/>
      <c r="N33" s="199"/>
      <c r="O33" s="199"/>
      <c r="P33" s="199"/>
      <c r="Q33" s="199"/>
      <c r="R33" s="199"/>
      <c r="S33" s="199"/>
      <c r="T33" s="199"/>
      <c r="U33" s="199"/>
      <c r="V33" s="199"/>
      <c r="W33" s="199"/>
      <c r="X33" s="199"/>
      <c r="Y33" s="199"/>
      <c r="Z33" s="199"/>
      <c r="AA33" s="199"/>
    </row>
    <row r="34" spans="1:51" s="17" customFormat="1" ht="17.25" customHeight="1" x14ac:dyDescent="0.4">
      <c r="A34" s="199"/>
      <c r="B34" s="198" t="s">
        <v>146</v>
      </c>
      <c r="C34" s="198"/>
      <c r="D34" s="198"/>
      <c r="E34" s="201"/>
      <c r="F34" s="201"/>
      <c r="G34" s="199"/>
      <c r="H34" s="199"/>
      <c r="I34" s="199"/>
      <c r="J34" s="199"/>
      <c r="K34" s="199"/>
      <c r="L34" s="199"/>
      <c r="M34" s="199"/>
      <c r="N34" s="199"/>
      <c r="O34" s="199"/>
      <c r="P34" s="199"/>
      <c r="Q34" s="199"/>
      <c r="R34" s="199"/>
      <c r="S34" s="199"/>
      <c r="T34" s="199"/>
      <c r="U34" s="199"/>
      <c r="V34" s="199"/>
      <c r="W34" s="199"/>
      <c r="X34" s="199"/>
      <c r="Y34" s="199"/>
      <c r="Z34" s="199"/>
      <c r="AA34" s="199"/>
    </row>
    <row r="35" spans="1:51" s="17" customFormat="1" ht="17.25" customHeight="1" x14ac:dyDescent="0.4">
      <c r="A35" s="199"/>
      <c r="B35" s="198"/>
      <c r="C35" s="198"/>
      <c r="D35" s="198"/>
      <c r="E35" s="201"/>
      <c r="F35" s="201"/>
      <c r="G35" s="199"/>
      <c r="H35" s="199"/>
      <c r="I35" s="199"/>
      <c r="J35" s="199"/>
      <c r="K35" s="199"/>
      <c r="L35" s="199"/>
      <c r="M35" s="199"/>
      <c r="N35" s="199"/>
      <c r="O35" s="199"/>
      <c r="P35" s="199"/>
      <c r="Q35" s="199"/>
      <c r="R35" s="199"/>
      <c r="S35" s="199"/>
      <c r="T35" s="199"/>
      <c r="U35" s="199"/>
      <c r="V35" s="199"/>
      <c r="W35" s="199"/>
      <c r="X35" s="199"/>
      <c r="Y35" s="199"/>
      <c r="Z35" s="199"/>
      <c r="AA35" s="199"/>
    </row>
    <row r="36" spans="1:51" s="17" customFormat="1" ht="17.25" customHeight="1" x14ac:dyDescent="0.4">
      <c r="A36" s="199"/>
      <c r="B36" s="198"/>
      <c r="C36" s="207" t="s">
        <v>4</v>
      </c>
      <c r="D36" s="207" t="s">
        <v>5</v>
      </c>
      <c r="E36" s="201"/>
      <c r="F36" s="201"/>
      <c r="G36" s="199"/>
      <c r="H36" s="199"/>
      <c r="I36" s="199"/>
      <c r="J36" s="199"/>
      <c r="K36" s="199"/>
      <c r="L36" s="199"/>
      <c r="M36" s="199"/>
      <c r="N36" s="199"/>
      <c r="O36" s="199"/>
      <c r="P36" s="199"/>
      <c r="Q36" s="199"/>
      <c r="R36" s="199"/>
      <c r="S36" s="199"/>
      <c r="T36" s="199"/>
      <c r="U36" s="199"/>
      <c r="V36" s="199"/>
      <c r="W36" s="199"/>
      <c r="X36" s="199"/>
      <c r="Y36" s="199"/>
      <c r="Z36" s="199"/>
      <c r="AA36" s="199"/>
    </row>
    <row r="37" spans="1:51" s="17" customFormat="1" ht="17.25" customHeight="1" x14ac:dyDescent="0.4">
      <c r="A37" s="199"/>
      <c r="B37" s="198"/>
      <c r="C37" s="207" t="s">
        <v>6</v>
      </c>
      <c r="D37" s="208" t="s">
        <v>147</v>
      </c>
      <c r="E37" s="201"/>
      <c r="F37" s="201"/>
      <c r="G37" s="199"/>
      <c r="H37" s="199"/>
      <c r="I37" s="199"/>
      <c r="J37" s="199"/>
      <c r="K37" s="199"/>
      <c r="L37" s="199"/>
      <c r="M37" s="199"/>
      <c r="N37" s="199"/>
      <c r="O37" s="199"/>
      <c r="P37" s="199"/>
      <c r="Q37" s="199"/>
      <c r="R37" s="199"/>
      <c r="S37" s="199"/>
      <c r="T37" s="199"/>
      <c r="U37" s="199"/>
      <c r="V37" s="199"/>
      <c r="W37" s="199"/>
      <c r="X37" s="199"/>
      <c r="Y37" s="199"/>
      <c r="Z37" s="199"/>
      <c r="AA37" s="199"/>
    </row>
    <row r="38" spans="1:51" s="17" customFormat="1" ht="17.25" customHeight="1" x14ac:dyDescent="0.4">
      <c r="A38" s="199"/>
      <c r="B38" s="198"/>
      <c r="C38" s="207" t="s">
        <v>7</v>
      </c>
      <c r="D38" s="208" t="s">
        <v>148</v>
      </c>
      <c r="E38" s="201"/>
      <c r="F38" s="201"/>
      <c r="G38" s="199"/>
      <c r="H38" s="199"/>
      <c r="I38" s="199"/>
      <c r="J38" s="199"/>
      <c r="K38" s="199"/>
      <c r="L38" s="199"/>
      <c r="M38" s="199"/>
      <c r="N38" s="199"/>
      <c r="O38" s="199"/>
      <c r="P38" s="199"/>
      <c r="Q38" s="199"/>
      <c r="R38" s="199"/>
      <c r="S38" s="199"/>
      <c r="T38" s="199"/>
      <c r="U38" s="199"/>
      <c r="V38" s="199"/>
      <c r="W38" s="199"/>
      <c r="X38" s="199"/>
      <c r="Y38" s="199"/>
      <c r="Z38" s="199"/>
      <c r="AA38" s="199"/>
    </row>
    <row r="39" spans="1:51" s="17" customFormat="1" ht="17.25" customHeight="1" x14ac:dyDescent="0.4">
      <c r="A39" s="199"/>
      <c r="B39" s="198"/>
      <c r="C39" s="207" t="s">
        <v>8</v>
      </c>
      <c r="D39" s="208" t="s">
        <v>149</v>
      </c>
      <c r="E39" s="201"/>
      <c r="F39" s="201"/>
      <c r="G39" s="199"/>
      <c r="H39" s="199"/>
      <c r="I39" s="199"/>
      <c r="J39" s="199"/>
      <c r="K39" s="199"/>
      <c r="L39" s="199"/>
      <c r="M39" s="199"/>
      <c r="N39" s="199"/>
      <c r="O39" s="199"/>
      <c r="P39" s="199"/>
      <c r="Q39" s="199"/>
      <c r="R39" s="199"/>
      <c r="S39" s="199"/>
      <c r="T39" s="199"/>
      <c r="U39" s="199"/>
      <c r="V39" s="199"/>
      <c r="W39" s="199"/>
      <c r="X39" s="199"/>
      <c r="Y39" s="199"/>
      <c r="Z39" s="199"/>
      <c r="AA39" s="199"/>
    </row>
    <row r="40" spans="1:51" s="17" customFormat="1" ht="17.25" customHeight="1" x14ac:dyDescent="0.4">
      <c r="A40" s="199"/>
      <c r="B40" s="198"/>
      <c r="C40" s="207" t="s">
        <v>9</v>
      </c>
      <c r="D40" s="208" t="s">
        <v>194</v>
      </c>
      <c r="E40" s="201"/>
      <c r="F40" s="201"/>
      <c r="G40" s="199"/>
      <c r="H40" s="199"/>
      <c r="I40" s="199"/>
      <c r="J40" s="199"/>
      <c r="K40" s="199"/>
      <c r="L40" s="199"/>
      <c r="M40" s="199"/>
      <c r="N40" s="199"/>
      <c r="O40" s="199"/>
      <c r="P40" s="199"/>
      <c r="Q40" s="199"/>
      <c r="R40" s="199"/>
      <c r="S40" s="199"/>
      <c r="T40" s="199"/>
      <c r="U40" s="199"/>
      <c r="V40" s="199"/>
      <c r="W40" s="199"/>
      <c r="X40" s="199"/>
      <c r="Y40" s="199"/>
      <c r="Z40" s="199"/>
      <c r="AA40" s="199"/>
    </row>
    <row r="41" spans="1:51" s="17" customFormat="1" ht="17.25" customHeight="1" x14ac:dyDescent="0.4">
      <c r="A41" s="199"/>
      <c r="B41" s="198"/>
      <c r="C41" s="198"/>
      <c r="D41" s="198"/>
      <c r="E41" s="201"/>
      <c r="F41" s="201"/>
      <c r="G41" s="199"/>
      <c r="H41" s="199"/>
      <c r="I41" s="199"/>
      <c r="J41" s="199"/>
      <c r="K41" s="199"/>
      <c r="L41" s="199"/>
      <c r="M41" s="199"/>
      <c r="N41" s="199"/>
      <c r="O41" s="199"/>
      <c r="P41" s="199"/>
      <c r="Q41" s="199"/>
      <c r="R41" s="199"/>
      <c r="S41" s="199"/>
      <c r="T41" s="199"/>
      <c r="U41" s="199"/>
      <c r="V41" s="199"/>
      <c r="W41" s="199"/>
      <c r="X41" s="199"/>
      <c r="Y41" s="199"/>
      <c r="Z41" s="199"/>
      <c r="AA41" s="199"/>
    </row>
    <row r="42" spans="1:51" s="17" customFormat="1" ht="17.25" customHeight="1" x14ac:dyDescent="0.4">
      <c r="A42" s="199"/>
      <c r="B42" s="198"/>
      <c r="C42" s="198" t="s">
        <v>10</v>
      </c>
      <c r="D42" s="198"/>
      <c r="E42" s="201"/>
      <c r="F42" s="201"/>
      <c r="G42" s="199"/>
      <c r="H42" s="199"/>
      <c r="I42" s="199"/>
      <c r="J42" s="199"/>
      <c r="K42" s="199"/>
      <c r="L42" s="199"/>
      <c r="M42" s="199"/>
      <c r="N42" s="199"/>
      <c r="O42" s="199"/>
      <c r="P42" s="199"/>
      <c r="Q42" s="199"/>
      <c r="R42" s="199"/>
      <c r="S42" s="199"/>
      <c r="T42" s="199"/>
      <c r="U42" s="199"/>
      <c r="V42" s="199"/>
      <c r="W42" s="199"/>
      <c r="X42" s="199"/>
      <c r="Y42" s="199"/>
      <c r="Z42" s="199"/>
      <c r="AA42" s="199"/>
    </row>
    <row r="43" spans="1:51" s="17" customFormat="1" ht="17.25" customHeight="1" x14ac:dyDescent="0.4">
      <c r="A43" s="199"/>
      <c r="B43" s="201"/>
      <c r="C43" s="198" t="s">
        <v>249</v>
      </c>
      <c r="D43" s="201"/>
      <c r="E43" s="201"/>
      <c r="F43" s="198"/>
      <c r="G43" s="199"/>
      <c r="H43" s="199"/>
      <c r="I43" s="199"/>
      <c r="J43" s="199"/>
      <c r="K43" s="199"/>
      <c r="L43" s="199"/>
      <c r="M43" s="199"/>
      <c r="N43" s="199"/>
      <c r="O43" s="199"/>
      <c r="P43" s="199"/>
      <c r="Q43" s="199"/>
      <c r="R43" s="199"/>
      <c r="S43" s="199"/>
      <c r="T43" s="199"/>
      <c r="U43" s="199"/>
      <c r="V43" s="199"/>
      <c r="W43" s="199"/>
      <c r="X43" s="199"/>
      <c r="Y43" s="199"/>
      <c r="Z43" s="199"/>
      <c r="AA43" s="199"/>
    </row>
    <row r="44" spans="1:51" s="17" customFormat="1" ht="17.25" customHeight="1" x14ac:dyDescent="0.4">
      <c r="A44" s="199"/>
      <c r="B44" s="201"/>
      <c r="C44" s="198" t="s">
        <v>195</v>
      </c>
      <c r="D44" s="201"/>
      <c r="E44" s="201"/>
      <c r="F44" s="198"/>
      <c r="G44" s="199"/>
      <c r="H44" s="199"/>
      <c r="I44" s="199"/>
      <c r="J44" s="199"/>
      <c r="K44" s="199"/>
      <c r="L44" s="199"/>
      <c r="M44" s="199"/>
      <c r="N44" s="199"/>
      <c r="O44" s="199"/>
      <c r="P44" s="199"/>
      <c r="Q44" s="199"/>
      <c r="R44" s="199"/>
      <c r="S44" s="199"/>
      <c r="T44" s="199"/>
      <c r="U44" s="199"/>
      <c r="V44" s="199"/>
      <c r="W44" s="199"/>
      <c r="X44" s="199"/>
      <c r="Y44" s="199"/>
      <c r="Z44" s="199"/>
      <c r="AA44" s="199"/>
    </row>
    <row r="45" spans="1:51" s="17" customFormat="1" ht="17.25" customHeight="1" x14ac:dyDescent="0.4">
      <c r="A45" s="199"/>
      <c r="B45" s="198"/>
      <c r="C45" s="198"/>
      <c r="D45" s="198"/>
      <c r="E45" s="198"/>
      <c r="F45" s="199"/>
      <c r="G45" s="199"/>
      <c r="H45" s="199"/>
      <c r="I45" s="199"/>
      <c r="J45" s="199"/>
      <c r="K45" s="199"/>
      <c r="L45" s="199"/>
      <c r="M45" s="199"/>
      <c r="N45" s="199"/>
      <c r="O45" s="199"/>
      <c r="P45" s="199"/>
      <c r="Q45" s="199"/>
      <c r="R45" s="199"/>
      <c r="S45" s="199"/>
      <c r="T45" s="199"/>
      <c r="U45" s="199"/>
      <c r="V45" s="199"/>
      <c r="W45" s="199"/>
      <c r="X45" s="199"/>
      <c r="Y45" s="199"/>
      <c r="Z45" s="199"/>
      <c r="AA45" s="199"/>
    </row>
    <row r="46" spans="1:51" s="17" customFormat="1" ht="17.25" customHeight="1" x14ac:dyDescent="0.4">
      <c r="A46" s="199"/>
      <c r="B46" s="198" t="s">
        <v>228</v>
      </c>
      <c r="C46" s="198"/>
      <c r="D46" s="198"/>
      <c r="E46" s="199"/>
      <c r="F46" s="199"/>
      <c r="G46" s="199"/>
      <c r="H46" s="199"/>
      <c r="I46" s="199"/>
      <c r="J46" s="199"/>
      <c r="K46" s="199"/>
      <c r="L46" s="199"/>
      <c r="M46" s="199"/>
      <c r="N46" s="199"/>
      <c r="O46" s="199"/>
      <c r="P46" s="199"/>
      <c r="Q46" s="199"/>
      <c r="R46" s="199"/>
      <c r="S46" s="199"/>
      <c r="T46" s="199"/>
      <c r="U46" s="199"/>
      <c r="V46" s="199"/>
      <c r="W46" s="199"/>
      <c r="X46" s="199"/>
      <c r="Y46" s="199"/>
      <c r="Z46" s="199"/>
      <c r="AA46" s="199"/>
    </row>
    <row r="47" spans="1:51" s="17" customFormat="1" ht="17.25" customHeight="1" x14ac:dyDescent="0.4">
      <c r="A47" s="199"/>
      <c r="B47" s="198" t="s">
        <v>150</v>
      </c>
      <c r="C47" s="198"/>
      <c r="D47" s="198"/>
      <c r="E47" s="199"/>
      <c r="F47" s="199"/>
      <c r="G47" s="199"/>
      <c r="H47" s="199"/>
      <c r="I47" s="199"/>
      <c r="J47" s="199"/>
      <c r="K47" s="199"/>
      <c r="L47" s="199"/>
      <c r="M47" s="199"/>
      <c r="N47" s="199"/>
      <c r="O47" s="199"/>
      <c r="P47" s="199"/>
      <c r="Q47" s="199"/>
      <c r="R47" s="199"/>
      <c r="S47" s="199"/>
      <c r="T47" s="199"/>
      <c r="U47" s="199"/>
      <c r="V47" s="199"/>
      <c r="W47" s="199"/>
      <c r="X47" s="199"/>
      <c r="Y47" s="199"/>
      <c r="Z47" s="199"/>
      <c r="AA47" s="199"/>
      <c r="AH47" s="14"/>
      <c r="AI47" s="14"/>
      <c r="AJ47" s="14"/>
      <c r="AK47" s="14"/>
      <c r="AL47" s="14"/>
      <c r="AM47" s="14"/>
      <c r="AN47" s="14"/>
      <c r="AO47" s="14"/>
      <c r="AP47" s="14"/>
      <c r="AQ47" s="14"/>
      <c r="AR47" s="14"/>
      <c r="AS47" s="14"/>
    </row>
    <row r="48" spans="1:51" s="17" customFormat="1" ht="17.25" customHeight="1" x14ac:dyDescent="0.4">
      <c r="A48" s="199"/>
      <c r="B48" s="209" t="s">
        <v>156</v>
      </c>
      <c r="C48" s="201"/>
      <c r="D48" s="201"/>
      <c r="E48" s="210"/>
      <c r="F48" s="210"/>
      <c r="G48" s="210"/>
      <c r="H48" s="210"/>
      <c r="I48" s="210"/>
      <c r="J48" s="210"/>
      <c r="K48" s="210"/>
      <c r="L48" s="210"/>
      <c r="M48" s="210"/>
      <c r="N48" s="210"/>
      <c r="O48" s="211"/>
      <c r="P48" s="211"/>
      <c r="Q48" s="210"/>
      <c r="R48" s="211"/>
      <c r="S48" s="210"/>
      <c r="T48" s="210"/>
      <c r="U48" s="211"/>
      <c r="V48" s="210"/>
      <c r="W48" s="210"/>
      <c r="X48" s="210"/>
      <c r="Y48" s="210"/>
      <c r="Z48" s="210"/>
      <c r="AA48" s="210"/>
      <c r="AB48" s="19"/>
      <c r="AC48" s="14"/>
      <c r="AD48" s="19"/>
      <c r="AE48" s="20"/>
      <c r="AF48" s="20"/>
      <c r="AG48" s="20"/>
      <c r="AH48" s="20"/>
      <c r="AI48" s="21"/>
      <c r="AJ48" s="20"/>
      <c r="AK48" s="20"/>
      <c r="AL48" s="20"/>
      <c r="AM48" s="20"/>
      <c r="AN48" s="20"/>
      <c r="AO48" s="20"/>
      <c r="AP48" s="20"/>
      <c r="AQ48" s="20"/>
      <c r="AR48" s="20"/>
      <c r="AS48" s="20"/>
      <c r="AT48" s="20"/>
      <c r="AU48" s="20"/>
      <c r="AV48" s="20"/>
      <c r="AW48" s="20"/>
      <c r="AX48" s="20"/>
      <c r="AY48" s="21"/>
    </row>
    <row r="49" spans="1:50" s="17" customFormat="1" ht="17.25" customHeight="1" x14ac:dyDescent="0.4">
      <c r="A49" s="199"/>
      <c r="B49" s="199"/>
      <c r="C49" s="199"/>
      <c r="D49" s="199"/>
      <c r="E49" s="199"/>
      <c r="F49" s="210"/>
      <c r="G49" s="199"/>
      <c r="H49" s="199"/>
      <c r="I49" s="199"/>
      <c r="J49" s="199"/>
      <c r="K49" s="199"/>
      <c r="L49" s="199"/>
      <c r="M49" s="199"/>
      <c r="N49" s="199"/>
      <c r="O49" s="199"/>
      <c r="P49" s="199"/>
      <c r="Q49" s="199"/>
      <c r="R49" s="199"/>
      <c r="S49" s="199"/>
      <c r="T49" s="199"/>
      <c r="U49" s="199"/>
      <c r="V49" s="199"/>
      <c r="W49" s="199"/>
      <c r="X49" s="199"/>
      <c r="Y49" s="199"/>
      <c r="Z49" s="199"/>
      <c r="AA49" s="199"/>
    </row>
    <row r="50" spans="1:50" s="17" customFormat="1" ht="17.25" customHeight="1" x14ac:dyDescent="0.4">
      <c r="A50" s="199"/>
      <c r="B50" s="198" t="s">
        <v>229</v>
      </c>
      <c r="C50" s="198"/>
      <c r="D50" s="199"/>
      <c r="E50" s="199"/>
      <c r="F50" s="199"/>
      <c r="G50" s="199"/>
      <c r="H50" s="199"/>
      <c r="I50" s="199"/>
      <c r="J50" s="199"/>
      <c r="K50" s="199"/>
      <c r="L50" s="199"/>
      <c r="M50" s="199"/>
      <c r="N50" s="199"/>
      <c r="O50" s="199"/>
      <c r="P50" s="199"/>
      <c r="Q50" s="199"/>
      <c r="R50" s="199"/>
      <c r="S50" s="199"/>
      <c r="T50" s="199"/>
      <c r="U50" s="199"/>
      <c r="V50" s="199"/>
      <c r="W50" s="199"/>
      <c r="X50" s="199"/>
      <c r="Y50" s="199"/>
      <c r="Z50" s="199"/>
      <c r="AA50" s="199"/>
    </row>
    <row r="51" spans="1:50" s="17" customFormat="1" ht="17.25" customHeight="1" x14ac:dyDescent="0.4">
      <c r="A51" s="199"/>
      <c r="B51" s="198"/>
      <c r="C51" s="198"/>
      <c r="D51" s="199"/>
      <c r="E51" s="199"/>
      <c r="F51" s="199"/>
      <c r="G51" s="199"/>
      <c r="H51" s="199"/>
      <c r="I51" s="199"/>
      <c r="J51" s="199"/>
      <c r="K51" s="199"/>
      <c r="L51" s="199"/>
      <c r="M51" s="199"/>
      <c r="N51" s="199"/>
      <c r="O51" s="199"/>
      <c r="P51" s="199"/>
      <c r="Q51" s="199"/>
      <c r="R51" s="199"/>
      <c r="S51" s="199"/>
      <c r="T51" s="199"/>
      <c r="U51" s="199"/>
      <c r="V51" s="199"/>
      <c r="W51" s="199"/>
      <c r="X51" s="199"/>
      <c r="Y51" s="199"/>
      <c r="Z51" s="199"/>
      <c r="AA51" s="199"/>
    </row>
    <row r="52" spans="1:50" s="17" customFormat="1" ht="17.25" customHeight="1" x14ac:dyDescent="0.4">
      <c r="A52" s="199"/>
      <c r="B52" s="198" t="s">
        <v>230</v>
      </c>
      <c r="C52" s="198"/>
      <c r="D52" s="199"/>
      <c r="E52" s="199"/>
      <c r="F52" s="199"/>
      <c r="G52" s="199"/>
      <c r="H52" s="199"/>
      <c r="I52" s="199"/>
      <c r="J52" s="199"/>
      <c r="K52" s="199"/>
      <c r="L52" s="199"/>
      <c r="M52" s="199"/>
      <c r="N52" s="199"/>
      <c r="O52" s="199"/>
      <c r="P52" s="199"/>
      <c r="Q52" s="199"/>
      <c r="R52" s="199"/>
      <c r="S52" s="199"/>
      <c r="T52" s="199"/>
      <c r="U52" s="199"/>
      <c r="V52" s="199"/>
      <c r="W52" s="199"/>
      <c r="X52" s="199"/>
      <c r="Y52" s="199"/>
      <c r="Z52" s="199"/>
      <c r="AA52" s="199"/>
    </row>
    <row r="53" spans="1:50" s="17" customFormat="1" ht="17.25" customHeight="1" x14ac:dyDescent="0.4">
      <c r="A53" s="199"/>
      <c r="B53" s="198" t="s">
        <v>151</v>
      </c>
      <c r="C53" s="198"/>
      <c r="D53" s="199"/>
      <c r="E53" s="199"/>
      <c r="F53" s="199"/>
      <c r="G53" s="199"/>
      <c r="H53" s="199"/>
      <c r="I53" s="199"/>
      <c r="J53" s="199"/>
      <c r="K53" s="199"/>
      <c r="L53" s="199"/>
      <c r="M53" s="199"/>
      <c r="N53" s="199"/>
      <c r="O53" s="199"/>
      <c r="P53" s="199"/>
      <c r="Q53" s="199"/>
      <c r="R53" s="199"/>
      <c r="S53" s="199"/>
      <c r="T53" s="199"/>
      <c r="U53" s="199"/>
      <c r="V53" s="199"/>
      <c r="W53" s="199"/>
      <c r="X53" s="199"/>
      <c r="Y53" s="199"/>
      <c r="Z53" s="199"/>
      <c r="AA53" s="199"/>
    </row>
    <row r="54" spans="1:50" s="17" customFormat="1" ht="17.25" customHeight="1" x14ac:dyDescent="0.4">
      <c r="A54" s="199"/>
      <c r="B54" s="198"/>
      <c r="C54" s="198"/>
      <c r="D54" s="199"/>
      <c r="E54" s="199"/>
      <c r="F54" s="199"/>
      <c r="G54" s="199"/>
      <c r="H54" s="199"/>
      <c r="I54" s="199"/>
      <c r="J54" s="199"/>
      <c r="K54" s="199"/>
      <c r="L54" s="199"/>
      <c r="M54" s="199"/>
      <c r="N54" s="199"/>
      <c r="O54" s="199"/>
      <c r="P54" s="199"/>
      <c r="Q54" s="199"/>
      <c r="R54" s="199"/>
      <c r="S54" s="199"/>
      <c r="T54" s="199"/>
      <c r="U54" s="199"/>
      <c r="V54" s="199"/>
      <c r="W54" s="199"/>
      <c r="X54" s="199"/>
      <c r="Y54" s="199"/>
      <c r="Z54" s="199"/>
      <c r="AA54" s="199"/>
    </row>
    <row r="55" spans="1:50" s="17" customFormat="1" ht="17.25" customHeight="1" x14ac:dyDescent="0.4">
      <c r="A55" s="199"/>
      <c r="B55" s="198" t="s">
        <v>231</v>
      </c>
      <c r="C55" s="198"/>
      <c r="D55" s="199"/>
      <c r="E55" s="199"/>
      <c r="F55" s="199"/>
      <c r="G55" s="199"/>
      <c r="H55" s="199"/>
      <c r="I55" s="199"/>
      <c r="J55" s="199"/>
      <c r="K55" s="199"/>
      <c r="L55" s="199"/>
      <c r="M55" s="199"/>
      <c r="N55" s="199"/>
      <c r="O55" s="199"/>
      <c r="P55" s="199"/>
      <c r="Q55" s="199"/>
      <c r="R55" s="199"/>
      <c r="S55" s="199"/>
      <c r="T55" s="199"/>
      <c r="U55" s="199"/>
      <c r="V55" s="199"/>
      <c r="W55" s="199"/>
      <c r="X55" s="199"/>
      <c r="Y55" s="199"/>
      <c r="Z55" s="199"/>
      <c r="AA55" s="199"/>
    </row>
    <row r="56" spans="1:50" s="17" customFormat="1" ht="17.25" customHeight="1" x14ac:dyDescent="0.4">
      <c r="A56" s="199"/>
      <c r="B56" s="198" t="s">
        <v>152</v>
      </c>
      <c r="C56" s="198"/>
      <c r="D56" s="199"/>
      <c r="E56" s="199"/>
      <c r="F56" s="199"/>
      <c r="G56" s="199"/>
      <c r="H56" s="199"/>
      <c r="I56" s="199"/>
      <c r="J56" s="199"/>
      <c r="K56" s="199"/>
      <c r="L56" s="199"/>
      <c r="M56" s="199"/>
      <c r="N56" s="199"/>
      <c r="O56" s="199"/>
      <c r="P56" s="199"/>
      <c r="Q56" s="199"/>
      <c r="R56" s="199"/>
      <c r="S56" s="199"/>
      <c r="T56" s="199"/>
      <c r="U56" s="199"/>
      <c r="V56" s="199"/>
      <c r="W56" s="199"/>
      <c r="X56" s="199"/>
      <c r="Y56" s="199"/>
      <c r="Z56" s="199"/>
      <c r="AA56" s="199"/>
    </row>
    <row r="57" spans="1:50" s="17" customFormat="1" ht="17.25" customHeight="1" x14ac:dyDescent="0.4">
      <c r="A57" s="199"/>
      <c r="B57" s="198"/>
      <c r="C57" s="198"/>
      <c r="D57" s="199"/>
      <c r="E57" s="199"/>
      <c r="F57" s="199"/>
      <c r="G57" s="199"/>
      <c r="H57" s="199"/>
      <c r="I57" s="199"/>
      <c r="J57" s="199"/>
      <c r="K57" s="199"/>
      <c r="L57" s="199"/>
      <c r="M57" s="199"/>
      <c r="N57" s="199"/>
      <c r="O57" s="199"/>
      <c r="P57" s="199"/>
      <c r="Q57" s="199"/>
      <c r="R57" s="199"/>
      <c r="S57" s="199"/>
      <c r="T57" s="199"/>
      <c r="U57" s="199"/>
      <c r="V57" s="199"/>
      <c r="W57" s="199"/>
      <c r="X57" s="199"/>
      <c r="Y57" s="199"/>
      <c r="Z57" s="199"/>
      <c r="AA57" s="199"/>
    </row>
    <row r="58" spans="1:50" s="17" customFormat="1" ht="17.25" customHeight="1" x14ac:dyDescent="0.4">
      <c r="A58" s="199"/>
      <c r="B58" s="198" t="s">
        <v>232</v>
      </c>
      <c r="C58" s="198"/>
      <c r="D58" s="198"/>
      <c r="E58" s="199"/>
      <c r="F58" s="199"/>
      <c r="G58" s="199"/>
      <c r="H58" s="199"/>
      <c r="I58" s="199"/>
      <c r="J58" s="199"/>
      <c r="K58" s="199"/>
      <c r="L58" s="199"/>
      <c r="M58" s="199"/>
      <c r="N58" s="199"/>
      <c r="O58" s="199"/>
      <c r="P58" s="199"/>
      <c r="Q58" s="199"/>
      <c r="R58" s="199"/>
      <c r="S58" s="199"/>
      <c r="T58" s="199"/>
      <c r="U58" s="199"/>
      <c r="V58" s="199"/>
      <c r="W58" s="199"/>
      <c r="X58" s="199"/>
      <c r="Y58" s="199"/>
      <c r="Z58" s="199"/>
      <c r="AA58" s="199"/>
    </row>
    <row r="59" spans="1:50" s="17" customFormat="1" ht="17.25" customHeight="1" x14ac:dyDescent="0.4">
      <c r="A59" s="199"/>
      <c r="B59" s="198"/>
      <c r="C59" s="198"/>
      <c r="D59" s="198"/>
      <c r="E59" s="199"/>
      <c r="F59" s="199"/>
      <c r="G59" s="199"/>
      <c r="H59" s="199"/>
      <c r="I59" s="199"/>
      <c r="J59" s="199"/>
      <c r="K59" s="199"/>
      <c r="L59" s="199"/>
      <c r="M59" s="199"/>
      <c r="N59" s="199"/>
      <c r="O59" s="199"/>
      <c r="P59" s="199"/>
      <c r="Q59" s="199"/>
      <c r="R59" s="199"/>
      <c r="S59" s="199"/>
      <c r="T59" s="199"/>
      <c r="U59" s="199"/>
      <c r="V59" s="199"/>
      <c r="W59" s="199"/>
      <c r="X59" s="199"/>
      <c r="Y59" s="199"/>
      <c r="Z59" s="199"/>
      <c r="AA59" s="199"/>
    </row>
    <row r="60" spans="1:50" s="17" customFormat="1" ht="17.25" customHeight="1" x14ac:dyDescent="0.4">
      <c r="A60" s="199"/>
      <c r="B60" s="201" t="s">
        <v>233</v>
      </c>
      <c r="C60" s="201"/>
      <c r="D60" s="198"/>
      <c r="E60" s="199"/>
      <c r="F60" s="199"/>
      <c r="G60" s="199"/>
      <c r="H60" s="199"/>
      <c r="I60" s="199"/>
      <c r="J60" s="199"/>
      <c r="K60" s="199"/>
      <c r="L60" s="199"/>
      <c r="M60" s="199"/>
      <c r="N60" s="199"/>
      <c r="O60" s="199"/>
      <c r="P60" s="199"/>
      <c r="Q60" s="199"/>
      <c r="R60" s="199"/>
      <c r="S60" s="199"/>
      <c r="T60" s="199"/>
      <c r="U60" s="199"/>
      <c r="V60" s="199"/>
      <c r="W60" s="199"/>
      <c r="X60" s="199"/>
      <c r="Y60" s="199"/>
      <c r="Z60" s="199"/>
      <c r="AA60" s="199"/>
    </row>
    <row r="61" spans="1:50" s="17" customFormat="1" ht="17.25" customHeight="1" x14ac:dyDescent="0.4">
      <c r="A61" s="199"/>
      <c r="B61" s="201" t="s">
        <v>153</v>
      </c>
      <c r="C61" s="201"/>
      <c r="D61" s="198"/>
      <c r="E61" s="199"/>
      <c r="F61" s="199"/>
      <c r="G61" s="199"/>
      <c r="H61" s="199"/>
      <c r="I61" s="199"/>
      <c r="J61" s="199"/>
      <c r="K61" s="199"/>
      <c r="L61" s="199"/>
      <c r="M61" s="199"/>
      <c r="N61" s="199"/>
      <c r="O61" s="199"/>
      <c r="P61" s="199"/>
      <c r="Q61" s="199"/>
      <c r="R61" s="199"/>
      <c r="S61" s="199"/>
      <c r="T61" s="199"/>
      <c r="U61" s="199"/>
      <c r="V61" s="199"/>
      <c r="W61" s="199"/>
      <c r="X61" s="199"/>
      <c r="Y61" s="199"/>
      <c r="Z61" s="199"/>
      <c r="AA61" s="199"/>
    </row>
    <row r="62" spans="1:50" s="17" customFormat="1" ht="17.25" customHeight="1" x14ac:dyDescent="0.4">
      <c r="A62" s="199"/>
      <c r="B62" s="199"/>
      <c r="C62" s="199"/>
      <c r="D62" s="199"/>
      <c r="E62" s="199"/>
      <c r="F62" s="199"/>
      <c r="G62" s="199"/>
      <c r="H62" s="199"/>
      <c r="I62" s="199"/>
      <c r="J62" s="199"/>
      <c r="K62" s="199"/>
      <c r="L62" s="199"/>
      <c r="M62" s="199"/>
      <c r="N62" s="199"/>
      <c r="O62" s="199"/>
      <c r="P62" s="199"/>
      <c r="Q62" s="199"/>
      <c r="R62" s="199"/>
      <c r="S62" s="199"/>
      <c r="T62" s="199"/>
      <c r="U62" s="199"/>
      <c r="V62" s="199"/>
      <c r="W62" s="199"/>
      <c r="X62" s="199"/>
      <c r="Y62" s="199"/>
      <c r="Z62" s="199"/>
      <c r="AA62" s="199"/>
    </row>
    <row r="63" spans="1:50" s="17" customFormat="1" ht="17.25" customHeight="1" x14ac:dyDescent="0.4">
      <c r="A63" s="199"/>
      <c r="B63" s="199" t="s">
        <v>234</v>
      </c>
      <c r="C63" s="199"/>
      <c r="D63" s="199"/>
      <c r="E63" s="212"/>
      <c r="F63" s="212"/>
      <c r="G63" s="212"/>
      <c r="H63" s="212"/>
      <c r="I63" s="212"/>
      <c r="J63" s="212"/>
      <c r="K63" s="212"/>
      <c r="L63" s="213"/>
      <c r="M63" s="201" t="s">
        <v>157</v>
      </c>
      <c r="N63" s="212"/>
      <c r="O63" s="212"/>
      <c r="P63" s="212"/>
      <c r="Q63" s="212"/>
      <c r="R63" s="212"/>
      <c r="S63" s="212"/>
      <c r="T63" s="212"/>
      <c r="U63" s="212"/>
      <c r="V63" s="212"/>
      <c r="W63" s="212"/>
      <c r="X63" s="212"/>
      <c r="Y63" s="212"/>
      <c r="Z63" s="212"/>
      <c r="AA63" s="212"/>
      <c r="AB63" s="22"/>
      <c r="AC63" s="22"/>
      <c r="AD63" s="22"/>
      <c r="AE63" s="22"/>
      <c r="AF63" s="22"/>
      <c r="AG63" s="22"/>
      <c r="AH63" s="22"/>
      <c r="AI63" s="22"/>
      <c r="AJ63" s="22"/>
      <c r="AK63" s="22"/>
      <c r="AL63" s="22"/>
      <c r="AM63" s="22"/>
      <c r="AN63" s="22"/>
      <c r="AO63" s="22"/>
      <c r="AP63" s="22"/>
      <c r="AQ63" s="22"/>
      <c r="AR63" s="22"/>
      <c r="AS63" s="22"/>
      <c r="AT63" s="22"/>
      <c r="AU63" s="22"/>
      <c r="AV63" s="22"/>
      <c r="AW63" s="22"/>
      <c r="AX63" s="22"/>
    </row>
    <row r="64" spans="1:50" s="17" customFormat="1" ht="17.25" customHeight="1" x14ac:dyDescent="0.4">
      <c r="A64" s="199"/>
      <c r="B64" s="199"/>
      <c r="C64" s="199"/>
      <c r="D64" s="199"/>
      <c r="E64" s="212"/>
      <c r="F64" s="212"/>
      <c r="G64" s="212"/>
      <c r="H64" s="212"/>
      <c r="I64" s="212"/>
      <c r="J64" s="212"/>
      <c r="K64" s="212"/>
      <c r="L64" s="212"/>
      <c r="M64" s="212"/>
      <c r="N64" s="212"/>
      <c r="O64" s="212"/>
      <c r="P64" s="212"/>
      <c r="Q64" s="212"/>
      <c r="R64" s="212"/>
      <c r="S64" s="212"/>
      <c r="T64" s="212"/>
      <c r="U64" s="212"/>
      <c r="V64" s="212"/>
      <c r="W64" s="212"/>
      <c r="X64" s="212"/>
      <c r="Y64" s="212"/>
      <c r="Z64" s="212"/>
      <c r="AA64" s="212"/>
      <c r="AB64" s="22"/>
      <c r="AC64" s="22"/>
      <c r="AD64" s="22"/>
      <c r="AE64" s="22"/>
      <c r="AF64" s="22"/>
      <c r="AG64" s="22"/>
      <c r="AH64" s="22"/>
      <c r="AI64" s="22"/>
      <c r="AJ64" s="22"/>
      <c r="AK64" s="22"/>
      <c r="AL64" s="22"/>
      <c r="AM64" s="22"/>
      <c r="AN64" s="22"/>
      <c r="AO64" s="22"/>
      <c r="AP64" s="22"/>
      <c r="AQ64" s="22"/>
      <c r="AR64" s="22"/>
      <c r="AS64" s="22"/>
      <c r="AT64" s="22"/>
      <c r="AU64" s="22"/>
      <c r="AV64" s="22"/>
      <c r="AW64" s="22"/>
      <c r="AX64" s="22"/>
    </row>
    <row r="65" spans="1:71" s="17" customFormat="1" ht="17.25" customHeight="1" x14ac:dyDescent="0.4">
      <c r="A65" s="199"/>
      <c r="B65" s="199" t="s">
        <v>235</v>
      </c>
      <c r="C65" s="199"/>
      <c r="D65" s="199"/>
      <c r="E65" s="212"/>
      <c r="F65" s="212"/>
      <c r="G65" s="212"/>
      <c r="H65" s="212"/>
      <c r="I65" s="212"/>
      <c r="J65" s="212"/>
      <c r="K65" s="212"/>
      <c r="L65" s="212"/>
      <c r="M65" s="212"/>
      <c r="N65" s="212"/>
      <c r="O65" s="212"/>
      <c r="P65" s="212"/>
      <c r="Q65" s="212"/>
      <c r="R65" s="212"/>
      <c r="S65" s="212"/>
      <c r="T65" s="212"/>
      <c r="U65" s="212"/>
      <c r="V65" s="212"/>
      <c r="W65" s="212"/>
      <c r="X65" s="212"/>
      <c r="Y65" s="212"/>
      <c r="Z65" s="212"/>
      <c r="AA65" s="212"/>
      <c r="AB65" s="22"/>
      <c r="AC65" s="22"/>
      <c r="AD65" s="22"/>
      <c r="AE65" s="22"/>
      <c r="AF65" s="22"/>
      <c r="AG65" s="22"/>
      <c r="AH65" s="22"/>
      <c r="AI65" s="22"/>
      <c r="AJ65" s="22"/>
      <c r="AK65" s="22"/>
      <c r="AL65" s="22"/>
      <c r="AM65" s="22"/>
      <c r="AN65" s="22"/>
      <c r="AO65" s="22"/>
      <c r="AP65" s="22"/>
      <c r="AQ65" s="22"/>
      <c r="AR65" s="22"/>
      <c r="AS65" s="22"/>
      <c r="AT65" s="22"/>
      <c r="AU65" s="22"/>
      <c r="AV65" s="22"/>
      <c r="AW65" s="22"/>
      <c r="AX65" s="22"/>
    </row>
    <row r="66" spans="1:71" s="17" customFormat="1" ht="17.25" customHeight="1" x14ac:dyDescent="0.4">
      <c r="A66" s="199"/>
      <c r="B66" s="199"/>
      <c r="C66" s="199"/>
      <c r="D66" s="199"/>
      <c r="E66" s="212"/>
      <c r="F66" s="212"/>
      <c r="G66" s="212"/>
      <c r="H66" s="212"/>
      <c r="I66" s="212"/>
      <c r="J66" s="212"/>
      <c r="K66" s="212"/>
      <c r="L66" s="212"/>
      <c r="M66" s="212"/>
      <c r="N66" s="212"/>
      <c r="O66" s="212"/>
      <c r="P66" s="212"/>
      <c r="Q66" s="212"/>
      <c r="R66" s="212"/>
      <c r="S66" s="212"/>
      <c r="T66" s="212"/>
      <c r="U66" s="212"/>
      <c r="V66" s="212"/>
      <c r="W66" s="212"/>
      <c r="X66" s="212"/>
      <c r="Y66" s="212"/>
      <c r="Z66" s="212"/>
      <c r="AA66" s="212"/>
      <c r="AB66" s="22"/>
      <c r="AC66" s="22"/>
      <c r="AD66" s="22"/>
      <c r="AE66" s="22"/>
      <c r="AF66" s="22"/>
      <c r="AG66" s="22"/>
      <c r="AH66" s="22"/>
      <c r="AI66" s="22"/>
      <c r="AJ66" s="22"/>
      <c r="AK66" s="22"/>
      <c r="AL66" s="22"/>
      <c r="AM66" s="22"/>
      <c r="AN66" s="22"/>
      <c r="AO66" s="22"/>
      <c r="AP66" s="22"/>
      <c r="AQ66" s="22"/>
      <c r="AR66" s="22"/>
      <c r="AS66" s="22"/>
      <c r="AT66" s="22"/>
      <c r="AU66" s="22"/>
      <c r="AV66" s="22"/>
      <c r="AW66" s="22"/>
      <c r="AX66" s="22"/>
      <c r="AY66" s="22"/>
      <c r="AZ66" s="22"/>
      <c r="BA66" s="22"/>
      <c r="BB66" s="22"/>
    </row>
    <row r="67" spans="1:71" s="17" customFormat="1" ht="17.25" customHeight="1" x14ac:dyDescent="0.4">
      <c r="A67" s="199"/>
      <c r="B67" s="199" t="s">
        <v>236</v>
      </c>
      <c r="C67" s="199"/>
      <c r="D67" s="199"/>
      <c r="E67" s="212"/>
      <c r="F67" s="212"/>
      <c r="G67" s="212"/>
      <c r="H67" s="212"/>
      <c r="I67" s="212"/>
      <c r="J67" s="212"/>
      <c r="K67" s="212"/>
      <c r="L67" s="212"/>
      <c r="M67" s="212"/>
      <c r="N67" s="212"/>
      <c r="O67" s="212"/>
      <c r="P67" s="212"/>
      <c r="Q67" s="212"/>
      <c r="R67" s="212"/>
      <c r="S67" s="212"/>
      <c r="T67" s="212"/>
      <c r="U67" s="212"/>
      <c r="V67" s="212"/>
      <c r="W67" s="212"/>
      <c r="X67" s="212"/>
      <c r="Y67" s="212"/>
      <c r="Z67" s="212"/>
      <c r="AA67" s="212"/>
      <c r="AB67" s="22"/>
      <c r="AC67" s="22"/>
      <c r="AD67" s="22"/>
      <c r="AE67" s="22"/>
      <c r="AF67" s="22"/>
      <c r="AG67" s="22"/>
      <c r="AH67" s="22"/>
      <c r="AI67" s="22"/>
      <c r="AJ67" s="22"/>
      <c r="AK67" s="22"/>
      <c r="AL67" s="22"/>
      <c r="AM67" s="22"/>
      <c r="AN67" s="22"/>
      <c r="AO67" s="22"/>
      <c r="AP67" s="22"/>
      <c r="AQ67" s="22"/>
      <c r="AR67" s="22"/>
      <c r="AS67" s="22"/>
      <c r="AT67" s="22"/>
      <c r="AU67" s="22"/>
      <c r="AV67" s="22"/>
      <c r="AW67" s="22"/>
      <c r="AX67" s="22"/>
      <c r="AY67" s="22"/>
      <c r="AZ67" s="22"/>
      <c r="BA67" s="22"/>
      <c r="BB67" s="22"/>
    </row>
    <row r="68" spans="1:71" s="17" customFormat="1" ht="17.25" customHeight="1" x14ac:dyDescent="0.4">
      <c r="A68" s="199"/>
      <c r="B68" s="199"/>
      <c r="C68" s="199"/>
      <c r="D68" s="199"/>
      <c r="E68" s="212"/>
      <c r="F68" s="212"/>
      <c r="G68" s="212"/>
      <c r="H68" s="212"/>
      <c r="I68" s="212"/>
      <c r="J68" s="212"/>
      <c r="K68" s="212"/>
      <c r="L68" s="212"/>
      <c r="M68" s="212"/>
      <c r="N68" s="212"/>
      <c r="O68" s="212"/>
      <c r="P68" s="212"/>
      <c r="Q68" s="212"/>
      <c r="R68" s="212"/>
      <c r="S68" s="212"/>
      <c r="T68" s="212"/>
      <c r="U68" s="212"/>
      <c r="V68" s="212"/>
      <c r="W68" s="212"/>
      <c r="X68" s="212"/>
      <c r="Y68" s="212"/>
      <c r="Z68" s="212"/>
      <c r="AA68" s="212"/>
      <c r="AB68" s="22"/>
      <c r="AC68" s="22"/>
      <c r="AD68" s="22"/>
      <c r="AE68" s="22"/>
      <c r="AF68" s="22"/>
      <c r="AG68" s="22"/>
      <c r="AH68" s="22"/>
      <c r="AI68" s="22"/>
      <c r="AJ68" s="22"/>
      <c r="AK68" s="22"/>
      <c r="AL68" s="22"/>
      <c r="AM68" s="22"/>
      <c r="AN68" s="22"/>
      <c r="AO68" s="22"/>
      <c r="AP68" s="22"/>
      <c r="AQ68" s="22"/>
      <c r="AR68" s="22"/>
      <c r="AS68" s="22"/>
      <c r="AT68" s="22"/>
      <c r="AU68" s="22"/>
      <c r="AV68" s="22"/>
      <c r="AW68" s="22"/>
      <c r="AX68" s="22"/>
      <c r="AY68" s="22"/>
      <c r="AZ68" s="22"/>
      <c r="BA68" s="22"/>
      <c r="BB68" s="22"/>
    </row>
    <row r="69" spans="1:71" s="17" customFormat="1" ht="17.25" customHeight="1" x14ac:dyDescent="0.2">
      <c r="A69" s="199"/>
      <c r="B69" s="199" t="s">
        <v>237</v>
      </c>
      <c r="C69" s="199"/>
      <c r="D69" s="199"/>
      <c r="E69" s="199"/>
      <c r="F69" s="199"/>
      <c r="G69" s="199"/>
      <c r="H69" s="199"/>
      <c r="I69" s="199"/>
      <c r="J69" s="199"/>
      <c r="K69" s="199"/>
      <c r="L69" s="199"/>
      <c r="M69" s="199"/>
      <c r="N69" s="199"/>
      <c r="O69" s="199"/>
      <c r="P69" s="199"/>
      <c r="Q69" s="199"/>
      <c r="R69" s="199"/>
      <c r="S69" s="199"/>
      <c r="T69" s="199"/>
      <c r="U69" s="199"/>
      <c r="V69" s="199"/>
      <c r="W69" s="199"/>
      <c r="X69" s="199"/>
      <c r="Y69" s="199"/>
      <c r="Z69" s="199"/>
      <c r="AA69" s="199"/>
      <c r="BL69" s="23"/>
      <c r="BM69" s="24"/>
      <c r="BN69" s="23"/>
      <c r="BO69" s="23"/>
      <c r="BP69" s="23"/>
      <c r="BQ69" s="25"/>
      <c r="BR69" s="26"/>
      <c r="BS69" s="26"/>
    </row>
    <row r="70" spans="1:71" s="17" customFormat="1" ht="17.25" customHeight="1" x14ac:dyDescent="0.4">
      <c r="A70" s="199"/>
      <c r="B70" s="199"/>
      <c r="C70" s="199"/>
      <c r="D70" s="199"/>
      <c r="E70" s="212"/>
      <c r="F70" s="212"/>
      <c r="G70" s="212"/>
      <c r="H70" s="212"/>
      <c r="I70" s="212"/>
      <c r="J70" s="212"/>
      <c r="K70" s="212"/>
      <c r="L70" s="212"/>
      <c r="M70" s="212"/>
      <c r="N70" s="212"/>
      <c r="O70" s="212"/>
      <c r="P70" s="212"/>
      <c r="Q70" s="212"/>
      <c r="R70" s="212"/>
      <c r="S70" s="212"/>
      <c r="T70" s="212"/>
      <c r="U70" s="212"/>
      <c r="V70" s="212"/>
      <c r="W70" s="212"/>
      <c r="X70" s="212"/>
      <c r="Y70" s="212"/>
      <c r="Z70" s="212"/>
      <c r="AA70" s="212"/>
      <c r="AB70" s="22"/>
      <c r="AC70" s="22"/>
      <c r="AD70" s="22"/>
      <c r="AE70" s="22"/>
      <c r="AF70" s="22"/>
      <c r="AG70" s="22"/>
      <c r="AH70" s="22"/>
      <c r="AI70" s="22"/>
      <c r="AJ70" s="22"/>
      <c r="AK70" s="22"/>
      <c r="AL70" s="22"/>
      <c r="AM70" s="22"/>
      <c r="AN70" s="22"/>
      <c r="AO70" s="22"/>
      <c r="AP70" s="22"/>
      <c r="AQ70" s="22"/>
      <c r="AR70" s="22"/>
      <c r="AS70" s="22"/>
      <c r="AT70" s="22"/>
      <c r="AU70" s="22"/>
      <c r="AV70" s="22"/>
      <c r="AW70" s="22"/>
      <c r="AX70" s="22"/>
    </row>
    <row r="71" spans="1:71" s="17" customFormat="1" ht="17.25" customHeight="1" x14ac:dyDescent="0.4">
      <c r="A71" s="199"/>
      <c r="B71" s="199" t="s">
        <v>196</v>
      </c>
      <c r="C71" s="199"/>
      <c r="D71" s="199"/>
      <c r="E71" s="212"/>
      <c r="F71" s="212"/>
      <c r="G71" s="212"/>
      <c r="H71" s="212"/>
      <c r="I71" s="212"/>
      <c r="J71" s="212"/>
      <c r="K71" s="212"/>
      <c r="L71" s="212"/>
      <c r="M71" s="212"/>
      <c r="N71" s="212"/>
      <c r="O71" s="212"/>
      <c r="P71" s="212"/>
      <c r="Q71" s="212"/>
      <c r="R71" s="212"/>
      <c r="S71" s="212"/>
      <c r="T71" s="212"/>
      <c r="U71" s="212"/>
      <c r="V71" s="212"/>
      <c r="W71" s="212"/>
      <c r="X71" s="212"/>
      <c r="Y71" s="212"/>
      <c r="Z71" s="212"/>
      <c r="AA71" s="212"/>
      <c r="AB71" s="22"/>
      <c r="AC71" s="22"/>
      <c r="AD71" s="22"/>
      <c r="AE71" s="22"/>
      <c r="AF71" s="22"/>
      <c r="AG71" s="22"/>
      <c r="AH71" s="22"/>
      <c r="AI71" s="22"/>
      <c r="AJ71" s="22"/>
      <c r="AK71" s="22"/>
      <c r="AL71" s="22"/>
      <c r="AM71" s="22"/>
      <c r="AN71" s="22"/>
      <c r="AO71" s="22"/>
      <c r="AP71" s="22"/>
      <c r="AQ71" s="22"/>
      <c r="AR71" s="22"/>
      <c r="AS71" s="22"/>
      <c r="AT71" s="22"/>
      <c r="AU71" s="22"/>
      <c r="AV71" s="22"/>
      <c r="AW71" s="22"/>
      <c r="AX71" s="22"/>
    </row>
    <row r="72" spans="1:71" s="17" customFormat="1" ht="17.25" customHeight="1" x14ac:dyDescent="0.4">
      <c r="A72" s="199"/>
      <c r="B72" s="199"/>
      <c r="C72" s="199"/>
      <c r="D72" s="199"/>
      <c r="E72" s="212"/>
      <c r="F72" s="212"/>
      <c r="G72" s="212"/>
      <c r="H72" s="212"/>
      <c r="I72" s="212"/>
      <c r="J72" s="212"/>
      <c r="K72" s="212"/>
      <c r="L72" s="212"/>
      <c r="M72" s="212"/>
      <c r="N72" s="212"/>
      <c r="O72" s="212"/>
      <c r="P72" s="212"/>
      <c r="Q72" s="212"/>
      <c r="R72" s="212"/>
      <c r="S72" s="212"/>
      <c r="T72" s="212"/>
      <c r="U72" s="212"/>
      <c r="V72" s="212"/>
      <c r="W72" s="212"/>
      <c r="X72" s="212"/>
      <c r="Y72" s="212"/>
      <c r="Z72" s="212"/>
      <c r="AA72" s="212"/>
      <c r="AB72" s="22"/>
      <c r="AC72" s="22"/>
      <c r="AD72" s="22"/>
      <c r="AE72" s="22"/>
      <c r="AF72" s="22"/>
      <c r="AG72" s="22"/>
      <c r="AH72" s="22"/>
      <c r="AI72" s="22"/>
      <c r="AJ72" s="22"/>
      <c r="AK72" s="22"/>
      <c r="AL72" s="22"/>
      <c r="AM72" s="22"/>
      <c r="AN72" s="22"/>
      <c r="AO72" s="22"/>
      <c r="AP72" s="22"/>
      <c r="AQ72" s="22"/>
      <c r="AR72" s="22"/>
      <c r="AS72" s="22"/>
      <c r="AT72" s="22"/>
      <c r="AU72" s="22"/>
      <c r="AV72" s="22"/>
      <c r="AW72" s="22"/>
      <c r="AX72" s="22"/>
    </row>
    <row r="73" spans="1:71" ht="17.25" customHeight="1" x14ac:dyDescent="0.4">
      <c r="A73" s="174"/>
      <c r="B73" s="199" t="s">
        <v>238</v>
      </c>
      <c r="C73" s="174"/>
      <c r="D73" s="174"/>
      <c r="E73" s="174"/>
      <c r="F73" s="174"/>
      <c r="G73" s="174"/>
      <c r="H73" s="174"/>
      <c r="I73" s="174"/>
      <c r="J73" s="174"/>
      <c r="K73" s="174"/>
      <c r="L73" s="174"/>
      <c r="M73" s="174"/>
      <c r="N73" s="174"/>
      <c r="O73" s="174"/>
      <c r="P73" s="174"/>
      <c r="Q73" s="174"/>
      <c r="R73" s="174"/>
      <c r="S73" s="174"/>
      <c r="T73" s="174"/>
      <c r="U73" s="174"/>
      <c r="V73" s="174"/>
      <c r="W73" s="174"/>
      <c r="X73" s="174"/>
      <c r="Y73" s="174"/>
      <c r="Z73" s="174"/>
      <c r="AA73" s="174"/>
    </row>
    <row r="74" spans="1:71" ht="18.75" customHeight="1" x14ac:dyDescent="0.4">
      <c r="A74" s="174"/>
      <c r="B74" s="174"/>
      <c r="C74" s="174"/>
      <c r="D74" s="174"/>
      <c r="E74" s="174"/>
      <c r="F74" s="174"/>
      <c r="G74" s="174"/>
      <c r="H74" s="174"/>
      <c r="I74" s="174"/>
      <c r="J74" s="174"/>
      <c r="K74" s="174"/>
      <c r="L74" s="174"/>
      <c r="M74" s="174"/>
      <c r="N74" s="174"/>
      <c r="O74" s="174"/>
      <c r="P74" s="174"/>
      <c r="Q74" s="174"/>
      <c r="R74" s="174"/>
      <c r="S74" s="174"/>
      <c r="T74" s="174"/>
      <c r="U74" s="174"/>
      <c r="V74" s="174"/>
      <c r="W74" s="174"/>
      <c r="X74" s="174"/>
      <c r="Y74" s="174"/>
      <c r="Z74" s="174"/>
      <c r="AA74" s="174"/>
    </row>
    <row r="75" spans="1:71" ht="18.75" customHeight="1" x14ac:dyDescent="0.4">
      <c r="A75" s="174"/>
      <c r="B75" s="174"/>
      <c r="C75" s="174"/>
      <c r="D75" s="174"/>
      <c r="E75" s="174"/>
      <c r="F75" s="174"/>
      <c r="G75" s="174"/>
      <c r="H75" s="174"/>
      <c r="I75" s="174"/>
      <c r="J75" s="174"/>
      <c r="K75" s="174"/>
      <c r="L75" s="174"/>
      <c r="M75" s="174"/>
      <c r="N75" s="174"/>
      <c r="O75" s="174"/>
      <c r="P75" s="174"/>
      <c r="Q75" s="174"/>
      <c r="R75" s="174"/>
      <c r="S75" s="174"/>
      <c r="T75" s="174"/>
      <c r="U75" s="174"/>
      <c r="V75" s="174"/>
      <c r="W75" s="174"/>
      <c r="X75" s="174"/>
      <c r="Y75" s="174"/>
      <c r="Z75" s="174"/>
      <c r="AA75" s="174"/>
    </row>
    <row r="76" spans="1:71" ht="18.75" customHeight="1" x14ac:dyDescent="0.4">
      <c r="A76" s="174"/>
      <c r="B76" s="174"/>
      <c r="C76" s="174"/>
      <c r="D76" s="174"/>
      <c r="E76" s="174"/>
      <c r="F76" s="174"/>
      <c r="G76" s="174"/>
      <c r="H76" s="174"/>
      <c r="I76" s="174"/>
      <c r="J76" s="174"/>
      <c r="K76" s="174"/>
      <c r="L76" s="174"/>
      <c r="M76" s="174"/>
      <c r="N76" s="174"/>
      <c r="O76" s="174"/>
      <c r="P76" s="174"/>
      <c r="Q76" s="174"/>
      <c r="R76" s="174"/>
      <c r="S76" s="174"/>
      <c r="T76" s="174"/>
      <c r="U76" s="174"/>
      <c r="V76" s="174"/>
      <c r="W76" s="174"/>
      <c r="X76" s="174"/>
      <c r="Y76" s="174"/>
      <c r="Z76" s="174"/>
      <c r="AA76" s="174"/>
    </row>
    <row r="77" spans="1:71" ht="18.75" customHeight="1" x14ac:dyDescent="0.4">
      <c r="A77" s="174"/>
      <c r="B77" s="174"/>
      <c r="C77" s="174"/>
      <c r="D77" s="174"/>
      <c r="E77" s="174"/>
      <c r="F77" s="174"/>
      <c r="G77" s="174"/>
      <c r="H77" s="174"/>
      <c r="I77" s="174"/>
      <c r="J77" s="174"/>
      <c r="K77" s="174"/>
      <c r="L77" s="174"/>
      <c r="M77" s="174"/>
      <c r="N77" s="174"/>
      <c r="O77" s="174"/>
      <c r="P77" s="174"/>
      <c r="Q77" s="174"/>
      <c r="R77" s="174"/>
      <c r="S77" s="174"/>
      <c r="T77" s="174"/>
      <c r="U77" s="174"/>
      <c r="V77" s="174"/>
      <c r="W77" s="174"/>
      <c r="X77" s="174"/>
      <c r="Y77" s="174"/>
      <c r="Z77" s="174"/>
      <c r="AA77" s="174"/>
    </row>
    <row r="78" spans="1:71" ht="18.75" customHeight="1" x14ac:dyDescent="0.4">
      <c r="A78" s="174"/>
      <c r="B78" s="174"/>
      <c r="C78" s="174"/>
      <c r="D78" s="174"/>
      <c r="E78" s="174"/>
      <c r="F78" s="174"/>
      <c r="G78" s="174"/>
      <c r="H78" s="174"/>
      <c r="I78" s="174"/>
      <c r="J78" s="174"/>
      <c r="K78" s="174"/>
      <c r="L78" s="174"/>
      <c r="M78" s="174"/>
      <c r="N78" s="174"/>
      <c r="O78" s="174"/>
      <c r="P78" s="174"/>
      <c r="Q78" s="174"/>
      <c r="R78" s="174"/>
      <c r="S78" s="174"/>
      <c r="T78" s="174"/>
      <c r="U78" s="174"/>
      <c r="V78" s="174"/>
      <c r="W78" s="174"/>
      <c r="X78" s="174"/>
      <c r="Y78" s="174"/>
      <c r="Z78" s="174"/>
      <c r="AA78" s="174"/>
    </row>
    <row r="79" spans="1:71" ht="18.75" customHeight="1" x14ac:dyDescent="0.4">
      <c r="A79" s="174"/>
      <c r="B79" s="174"/>
      <c r="C79" s="174"/>
      <c r="D79" s="174"/>
      <c r="E79" s="174"/>
      <c r="F79" s="174"/>
      <c r="G79" s="174"/>
      <c r="H79" s="174"/>
      <c r="I79" s="174"/>
      <c r="J79" s="174"/>
      <c r="K79" s="174"/>
      <c r="L79" s="174"/>
      <c r="M79" s="174"/>
      <c r="N79" s="174"/>
      <c r="O79" s="174"/>
      <c r="P79" s="174"/>
      <c r="Q79" s="174"/>
      <c r="R79" s="174"/>
      <c r="S79" s="174"/>
      <c r="T79" s="174"/>
      <c r="U79" s="174"/>
      <c r="V79" s="174"/>
      <c r="W79" s="174"/>
      <c r="X79" s="174"/>
      <c r="Y79" s="174"/>
      <c r="Z79" s="174"/>
      <c r="AA79" s="174"/>
    </row>
    <row r="80" spans="1:71" ht="18.75" customHeight="1" x14ac:dyDescent="0.4">
      <c r="A80" s="174"/>
      <c r="B80" s="174"/>
      <c r="C80" s="174"/>
      <c r="D80" s="174"/>
      <c r="E80" s="174"/>
      <c r="F80" s="174"/>
      <c r="G80" s="174"/>
      <c r="H80" s="174"/>
      <c r="I80" s="174"/>
      <c r="J80" s="174"/>
      <c r="K80" s="174"/>
      <c r="L80" s="174"/>
      <c r="M80" s="174"/>
      <c r="N80" s="174"/>
      <c r="O80" s="174"/>
      <c r="P80" s="174"/>
      <c r="Q80" s="174"/>
      <c r="R80" s="174"/>
      <c r="S80" s="174"/>
      <c r="T80" s="174"/>
      <c r="U80" s="174"/>
      <c r="V80" s="174"/>
      <c r="W80" s="174"/>
      <c r="X80" s="174"/>
      <c r="Y80" s="174"/>
      <c r="Z80" s="174"/>
      <c r="AA80" s="174"/>
    </row>
    <row r="81" spans="1:27" ht="18.75" customHeight="1" x14ac:dyDescent="0.4">
      <c r="A81" s="174"/>
      <c r="B81" s="174"/>
      <c r="C81" s="174"/>
      <c r="D81" s="174"/>
      <c r="E81" s="174"/>
      <c r="F81" s="174"/>
      <c r="G81" s="174"/>
      <c r="H81" s="174"/>
      <c r="I81" s="174"/>
      <c r="J81" s="174"/>
      <c r="K81" s="174"/>
      <c r="L81" s="174"/>
      <c r="M81" s="174"/>
      <c r="N81" s="174"/>
      <c r="O81" s="174"/>
      <c r="P81" s="174"/>
      <c r="Q81" s="174"/>
      <c r="R81" s="174"/>
      <c r="S81" s="174"/>
      <c r="T81" s="174"/>
      <c r="U81" s="174"/>
      <c r="V81" s="174"/>
      <c r="W81" s="174"/>
      <c r="X81" s="174"/>
      <c r="Y81" s="174"/>
      <c r="Z81" s="174"/>
      <c r="AA81" s="174"/>
    </row>
    <row r="82" spans="1:27" ht="18.75" customHeight="1" x14ac:dyDescent="0.4">
      <c r="A82" s="174"/>
      <c r="B82" s="174"/>
      <c r="C82" s="174"/>
      <c r="D82" s="174"/>
      <c r="E82" s="174"/>
      <c r="F82" s="174"/>
      <c r="G82" s="174"/>
      <c r="H82" s="174"/>
      <c r="I82" s="174"/>
      <c r="J82" s="174"/>
      <c r="K82" s="174"/>
      <c r="L82" s="174"/>
      <c r="M82" s="174"/>
      <c r="N82" s="174"/>
      <c r="O82" s="174"/>
      <c r="P82" s="174"/>
      <c r="Q82" s="174"/>
      <c r="R82" s="174"/>
      <c r="S82" s="174"/>
      <c r="T82" s="174"/>
      <c r="U82" s="174"/>
      <c r="V82" s="174"/>
      <c r="W82" s="174"/>
      <c r="X82" s="174"/>
      <c r="Y82" s="174"/>
      <c r="Z82" s="174"/>
      <c r="AA82" s="174"/>
    </row>
    <row r="83" spans="1:27" ht="18.75" customHeight="1" x14ac:dyDescent="0.4">
      <c r="A83" s="174"/>
      <c r="B83" s="174"/>
      <c r="C83" s="174"/>
      <c r="D83" s="174"/>
      <c r="E83" s="174"/>
      <c r="F83" s="174"/>
      <c r="G83" s="174"/>
      <c r="H83" s="174"/>
      <c r="I83" s="174"/>
      <c r="J83" s="174"/>
      <c r="K83" s="174"/>
      <c r="L83" s="174"/>
      <c r="M83" s="174"/>
      <c r="N83" s="174"/>
      <c r="O83" s="174"/>
      <c r="P83" s="174"/>
      <c r="Q83" s="174"/>
      <c r="R83" s="174"/>
      <c r="S83" s="174"/>
      <c r="T83" s="174"/>
      <c r="U83" s="174"/>
      <c r="V83" s="174"/>
      <c r="W83" s="174"/>
      <c r="X83" s="174"/>
      <c r="Y83" s="174"/>
      <c r="Z83" s="174"/>
      <c r="AA83" s="174"/>
    </row>
    <row r="84" spans="1:27" ht="18.75" customHeight="1" x14ac:dyDescent="0.4">
      <c r="A84" s="174"/>
      <c r="B84" s="174"/>
      <c r="C84" s="174"/>
      <c r="D84" s="174"/>
      <c r="E84" s="174"/>
      <c r="F84" s="174"/>
      <c r="G84" s="174"/>
      <c r="H84" s="174"/>
      <c r="I84" s="174"/>
      <c r="J84" s="174"/>
      <c r="K84" s="174"/>
      <c r="L84" s="174"/>
      <c r="M84" s="174"/>
      <c r="N84" s="174"/>
      <c r="O84" s="174"/>
      <c r="P84" s="174"/>
      <c r="Q84" s="174"/>
      <c r="R84" s="174"/>
      <c r="S84" s="174"/>
      <c r="T84" s="174"/>
      <c r="U84" s="174"/>
      <c r="V84" s="174"/>
      <c r="W84" s="174"/>
      <c r="X84" s="174"/>
      <c r="Y84" s="174"/>
      <c r="Z84" s="174"/>
      <c r="AA84" s="174"/>
    </row>
    <row r="85" spans="1:27" ht="18.75" customHeight="1" x14ac:dyDescent="0.4">
      <c r="A85" s="174"/>
      <c r="B85" s="174"/>
      <c r="C85" s="174"/>
      <c r="D85" s="174"/>
      <c r="E85" s="174"/>
      <c r="F85" s="174"/>
      <c r="G85" s="174"/>
      <c r="H85" s="174"/>
      <c r="I85" s="174"/>
      <c r="J85" s="174"/>
      <c r="K85" s="174"/>
      <c r="L85" s="174"/>
      <c r="M85" s="174"/>
      <c r="N85" s="174"/>
      <c r="O85" s="174"/>
      <c r="P85" s="174"/>
      <c r="Q85" s="174"/>
      <c r="R85" s="174"/>
      <c r="S85" s="174"/>
      <c r="T85" s="174"/>
      <c r="U85" s="174"/>
      <c r="V85" s="174"/>
      <c r="W85" s="174"/>
      <c r="X85" s="174"/>
      <c r="Y85" s="174"/>
      <c r="Z85" s="174"/>
      <c r="AA85" s="174"/>
    </row>
    <row r="86" spans="1:27" ht="18.75" customHeight="1" x14ac:dyDescent="0.4">
      <c r="A86" s="174"/>
      <c r="B86" s="174"/>
      <c r="C86" s="174"/>
      <c r="D86" s="174"/>
      <c r="E86" s="174"/>
      <c r="F86" s="174"/>
      <c r="G86" s="174"/>
      <c r="H86" s="174"/>
      <c r="I86" s="174"/>
      <c r="J86" s="174"/>
      <c r="K86" s="174"/>
      <c r="L86" s="174"/>
      <c r="M86" s="174"/>
      <c r="N86" s="174"/>
      <c r="O86" s="174"/>
      <c r="P86" s="174"/>
      <c r="Q86" s="174"/>
      <c r="R86" s="174"/>
      <c r="S86" s="174"/>
      <c r="T86" s="174"/>
      <c r="U86" s="174"/>
      <c r="V86" s="174"/>
      <c r="W86" s="174"/>
      <c r="X86" s="174"/>
      <c r="Y86" s="174"/>
      <c r="Z86" s="174"/>
      <c r="AA86" s="174"/>
    </row>
    <row r="87" spans="1:27" ht="18.75" customHeight="1" x14ac:dyDescent="0.4">
      <c r="A87" s="174"/>
      <c r="B87" s="174"/>
      <c r="C87" s="174"/>
      <c r="D87" s="174"/>
      <c r="E87" s="174"/>
      <c r="F87" s="174"/>
      <c r="G87" s="174"/>
      <c r="H87" s="174"/>
      <c r="I87" s="174"/>
      <c r="J87" s="174"/>
      <c r="K87" s="174"/>
      <c r="L87" s="174"/>
      <c r="M87" s="174"/>
      <c r="N87" s="174"/>
      <c r="O87" s="174"/>
      <c r="P87" s="174"/>
      <c r="Q87" s="174"/>
      <c r="R87" s="174"/>
      <c r="S87" s="174"/>
      <c r="T87" s="174"/>
      <c r="U87" s="174"/>
      <c r="V87" s="174"/>
      <c r="W87" s="174"/>
      <c r="X87" s="174"/>
      <c r="Y87" s="174"/>
      <c r="Z87" s="174"/>
      <c r="AA87" s="174"/>
    </row>
    <row r="88" spans="1:27" ht="18.75" customHeight="1" x14ac:dyDescent="0.4">
      <c r="A88" s="174"/>
      <c r="B88" s="174"/>
      <c r="C88" s="174"/>
      <c r="D88" s="174"/>
      <c r="E88" s="174"/>
      <c r="F88" s="174"/>
      <c r="G88" s="174"/>
      <c r="H88" s="174"/>
      <c r="I88" s="174"/>
      <c r="J88" s="174"/>
      <c r="K88" s="174"/>
      <c r="L88" s="174"/>
      <c r="M88" s="174"/>
      <c r="N88" s="174"/>
      <c r="O88" s="174"/>
      <c r="P88" s="174"/>
      <c r="Q88" s="174"/>
      <c r="R88" s="174"/>
      <c r="S88" s="174"/>
      <c r="T88" s="174"/>
      <c r="U88" s="174"/>
      <c r="V88" s="174"/>
      <c r="W88" s="174"/>
      <c r="X88" s="174"/>
      <c r="Y88" s="174"/>
      <c r="Z88" s="174"/>
      <c r="AA88" s="174"/>
    </row>
    <row r="89" spans="1:27" ht="18.75" customHeight="1" x14ac:dyDescent="0.4">
      <c r="A89" s="174"/>
      <c r="B89" s="174"/>
      <c r="C89" s="174"/>
      <c r="D89" s="174"/>
      <c r="E89" s="174"/>
      <c r="F89" s="174"/>
      <c r="G89" s="174"/>
      <c r="H89" s="174"/>
      <c r="I89" s="174"/>
      <c r="J89" s="174"/>
      <c r="K89" s="174"/>
      <c r="L89" s="174"/>
      <c r="M89" s="174"/>
      <c r="N89" s="174"/>
      <c r="O89" s="174"/>
      <c r="P89" s="174"/>
      <c r="Q89" s="174"/>
      <c r="R89" s="174"/>
      <c r="S89" s="174"/>
      <c r="T89" s="174"/>
      <c r="U89" s="174"/>
      <c r="V89" s="174"/>
      <c r="W89" s="174"/>
      <c r="X89" s="174"/>
      <c r="Y89" s="174"/>
      <c r="Z89" s="174"/>
      <c r="AA89" s="174"/>
    </row>
    <row r="90" spans="1:27" ht="18.75" customHeight="1" x14ac:dyDescent="0.4">
      <c r="A90" s="174"/>
      <c r="B90" s="174"/>
      <c r="C90" s="174"/>
      <c r="D90" s="174"/>
      <c r="E90" s="174"/>
      <c r="F90" s="174"/>
      <c r="G90" s="174"/>
      <c r="H90" s="174"/>
      <c r="I90" s="174"/>
      <c r="J90" s="174"/>
      <c r="K90" s="174"/>
      <c r="L90" s="174"/>
      <c r="M90" s="174"/>
      <c r="N90" s="174"/>
      <c r="O90" s="174"/>
      <c r="P90" s="174"/>
      <c r="Q90" s="174"/>
      <c r="R90" s="174"/>
      <c r="S90" s="174"/>
      <c r="T90" s="174"/>
      <c r="U90" s="174"/>
      <c r="V90" s="174"/>
      <c r="W90" s="174"/>
      <c r="X90" s="174"/>
      <c r="Y90" s="174"/>
      <c r="Z90" s="174"/>
      <c r="AA90" s="174"/>
    </row>
    <row r="91" spans="1:27" ht="18.75" customHeight="1" x14ac:dyDescent="0.4">
      <c r="A91" s="174"/>
      <c r="B91" s="174"/>
      <c r="C91" s="174"/>
      <c r="D91" s="174"/>
      <c r="E91" s="174"/>
      <c r="F91" s="174"/>
      <c r="G91" s="174"/>
      <c r="H91" s="174"/>
      <c r="I91" s="174"/>
      <c r="J91" s="174"/>
      <c r="K91" s="174"/>
      <c r="L91" s="174"/>
      <c r="M91" s="174"/>
      <c r="N91" s="174"/>
      <c r="O91" s="174"/>
      <c r="P91" s="174"/>
      <c r="Q91" s="174"/>
      <c r="R91" s="174"/>
      <c r="S91" s="174"/>
      <c r="T91" s="174"/>
      <c r="U91" s="174"/>
      <c r="V91" s="174"/>
      <c r="W91" s="174"/>
      <c r="X91" s="174"/>
      <c r="Y91" s="174"/>
      <c r="Z91" s="174"/>
      <c r="AA91" s="174"/>
    </row>
    <row r="92" spans="1:27" ht="18.75" customHeight="1" x14ac:dyDescent="0.4">
      <c r="A92" s="174"/>
      <c r="B92" s="174"/>
      <c r="C92" s="174"/>
      <c r="D92" s="174"/>
      <c r="E92" s="174"/>
      <c r="F92" s="174"/>
      <c r="G92" s="174"/>
      <c r="H92" s="174"/>
      <c r="I92" s="174"/>
      <c r="J92" s="174"/>
      <c r="K92" s="174"/>
      <c r="L92" s="174"/>
      <c r="M92" s="174"/>
      <c r="N92" s="174"/>
      <c r="O92" s="174"/>
      <c r="P92" s="174"/>
      <c r="Q92" s="174"/>
      <c r="R92" s="174"/>
      <c r="S92" s="174"/>
      <c r="T92" s="174"/>
      <c r="U92" s="174"/>
      <c r="V92" s="174"/>
      <c r="W92" s="174"/>
      <c r="X92" s="174"/>
      <c r="Y92" s="174"/>
      <c r="Z92" s="174"/>
      <c r="AA92" s="174"/>
    </row>
    <row r="93" spans="1:27" ht="18.75" customHeight="1" x14ac:dyDescent="0.4">
      <c r="A93" s="174"/>
      <c r="B93" s="174"/>
      <c r="C93" s="174"/>
      <c r="D93" s="174"/>
      <c r="E93" s="174"/>
      <c r="F93" s="174"/>
      <c r="G93" s="174"/>
      <c r="H93" s="174"/>
      <c r="I93" s="174"/>
      <c r="J93" s="174"/>
      <c r="K93" s="174"/>
      <c r="L93" s="174"/>
      <c r="M93" s="174"/>
      <c r="N93" s="174"/>
      <c r="O93" s="174"/>
      <c r="P93" s="174"/>
      <c r="Q93" s="174"/>
      <c r="R93" s="174"/>
      <c r="S93" s="174"/>
      <c r="T93" s="174"/>
      <c r="U93" s="174"/>
      <c r="V93" s="174"/>
      <c r="W93" s="174"/>
      <c r="X93" s="174"/>
      <c r="Y93" s="174"/>
      <c r="Z93" s="174"/>
      <c r="AA93" s="174"/>
    </row>
    <row r="94" spans="1:27" ht="18.75" customHeight="1" x14ac:dyDescent="0.4">
      <c r="A94" s="174"/>
      <c r="B94" s="174"/>
      <c r="C94" s="174"/>
      <c r="D94" s="174"/>
      <c r="E94" s="174"/>
      <c r="F94" s="174"/>
      <c r="G94" s="174"/>
      <c r="H94" s="174"/>
      <c r="I94" s="174"/>
      <c r="J94" s="174"/>
      <c r="K94" s="174"/>
      <c r="L94" s="174"/>
      <c r="M94" s="174"/>
      <c r="N94" s="174"/>
      <c r="O94" s="174"/>
      <c r="P94" s="174"/>
      <c r="Q94" s="174"/>
      <c r="R94" s="174"/>
      <c r="S94" s="174"/>
      <c r="T94" s="174"/>
      <c r="U94" s="174"/>
      <c r="V94" s="174"/>
      <c r="W94" s="174"/>
      <c r="X94" s="174"/>
      <c r="Y94" s="174"/>
      <c r="Z94" s="174"/>
      <c r="AA94" s="174"/>
    </row>
    <row r="95" spans="1:27" ht="18.75" customHeight="1" x14ac:dyDescent="0.4">
      <c r="A95" s="174"/>
      <c r="B95" s="174"/>
      <c r="C95" s="174"/>
      <c r="D95" s="174"/>
      <c r="E95" s="174"/>
      <c r="F95" s="174"/>
      <c r="G95" s="174"/>
      <c r="H95" s="174"/>
      <c r="I95" s="174"/>
      <c r="J95" s="174"/>
      <c r="K95" s="174"/>
      <c r="L95" s="174"/>
      <c r="M95" s="174"/>
      <c r="N95" s="174"/>
      <c r="O95" s="174"/>
      <c r="P95" s="174"/>
      <c r="Q95" s="174"/>
      <c r="R95" s="174"/>
      <c r="S95" s="174"/>
      <c r="T95" s="174"/>
      <c r="U95" s="174"/>
      <c r="V95" s="174"/>
      <c r="W95" s="174"/>
      <c r="X95" s="174"/>
      <c r="Y95" s="174"/>
      <c r="Z95" s="174"/>
      <c r="AA95" s="174"/>
    </row>
    <row r="96" spans="1:27" ht="18.75" customHeight="1" x14ac:dyDescent="0.4">
      <c r="A96" s="174"/>
      <c r="B96" s="174"/>
      <c r="C96" s="174"/>
      <c r="D96" s="174"/>
      <c r="E96" s="174"/>
      <c r="F96" s="174"/>
      <c r="G96" s="174"/>
      <c r="H96" s="174"/>
      <c r="I96" s="174"/>
      <c r="J96" s="174"/>
      <c r="K96" s="174"/>
      <c r="L96" s="174"/>
      <c r="M96" s="174"/>
      <c r="N96" s="174"/>
      <c r="O96" s="174"/>
      <c r="P96" s="174"/>
      <c r="Q96" s="174"/>
      <c r="R96" s="174"/>
      <c r="S96" s="174"/>
      <c r="T96" s="174"/>
      <c r="U96" s="174"/>
      <c r="V96" s="174"/>
      <c r="W96" s="174"/>
      <c r="X96" s="174"/>
      <c r="Y96" s="174"/>
      <c r="Z96" s="174"/>
      <c r="AA96" s="174"/>
    </row>
    <row r="97" spans="1:27" ht="18.75" customHeight="1" x14ac:dyDescent="0.4">
      <c r="A97" s="174"/>
      <c r="B97" s="174"/>
      <c r="C97" s="174"/>
      <c r="D97" s="174"/>
      <c r="E97" s="174"/>
      <c r="F97" s="174"/>
      <c r="G97" s="174"/>
      <c r="H97" s="174"/>
      <c r="I97" s="174"/>
      <c r="J97" s="174"/>
      <c r="K97" s="174"/>
      <c r="L97" s="174"/>
      <c r="M97" s="174"/>
      <c r="N97" s="174"/>
      <c r="O97" s="174"/>
      <c r="P97" s="174"/>
      <c r="Q97" s="174"/>
      <c r="R97" s="174"/>
      <c r="S97" s="174"/>
      <c r="T97" s="174"/>
      <c r="U97" s="174"/>
      <c r="V97" s="174"/>
      <c r="W97" s="174"/>
      <c r="X97" s="174"/>
      <c r="Y97" s="174"/>
      <c r="Z97" s="174"/>
      <c r="AA97" s="174"/>
    </row>
    <row r="98" spans="1:27" ht="18.75" customHeight="1" x14ac:dyDescent="0.4">
      <c r="A98" s="174"/>
      <c r="B98" s="174"/>
      <c r="C98" s="174"/>
      <c r="D98" s="174"/>
      <c r="E98" s="174"/>
      <c r="F98" s="174"/>
      <c r="G98" s="174"/>
      <c r="H98" s="174"/>
      <c r="I98" s="174"/>
      <c r="J98" s="174"/>
      <c r="K98" s="174"/>
      <c r="L98" s="174"/>
      <c r="M98" s="174"/>
      <c r="N98" s="174"/>
      <c r="O98" s="174"/>
      <c r="P98" s="174"/>
      <c r="Q98" s="174"/>
      <c r="R98" s="174"/>
      <c r="S98" s="174"/>
      <c r="T98" s="174"/>
      <c r="U98" s="174"/>
      <c r="V98" s="174"/>
      <c r="W98" s="174"/>
      <c r="X98" s="174"/>
      <c r="Y98" s="174"/>
      <c r="Z98" s="174"/>
      <c r="AA98" s="174"/>
    </row>
    <row r="99" spans="1:27" ht="18.75" customHeight="1" x14ac:dyDescent="0.4">
      <c r="A99" s="174"/>
      <c r="B99" s="174"/>
      <c r="C99" s="174"/>
      <c r="D99" s="174"/>
      <c r="E99" s="174"/>
      <c r="F99" s="174"/>
      <c r="G99" s="174"/>
      <c r="H99" s="174"/>
      <c r="I99" s="174"/>
      <c r="J99" s="174"/>
      <c r="K99" s="174"/>
      <c r="L99" s="174"/>
      <c r="M99" s="174"/>
      <c r="N99" s="174"/>
      <c r="O99" s="174"/>
      <c r="P99" s="174"/>
      <c r="Q99" s="174"/>
      <c r="R99" s="174"/>
      <c r="S99" s="174"/>
      <c r="T99" s="174"/>
      <c r="U99" s="174"/>
      <c r="V99" s="174"/>
      <c r="W99" s="174"/>
      <c r="X99" s="174"/>
      <c r="Y99" s="174"/>
      <c r="Z99" s="174"/>
      <c r="AA99" s="174"/>
    </row>
    <row r="100" spans="1:27" ht="18.75" customHeight="1" x14ac:dyDescent="0.4">
      <c r="A100" s="174"/>
      <c r="B100" s="174"/>
      <c r="C100" s="174"/>
      <c r="D100" s="174"/>
      <c r="E100" s="174"/>
      <c r="F100" s="174"/>
      <c r="G100" s="174"/>
      <c r="H100" s="174"/>
      <c r="I100" s="174"/>
      <c r="J100" s="174"/>
      <c r="K100" s="174"/>
      <c r="L100" s="174"/>
      <c r="M100" s="174"/>
      <c r="N100" s="174"/>
      <c r="O100" s="174"/>
      <c r="P100" s="174"/>
      <c r="Q100" s="174"/>
      <c r="R100" s="174"/>
      <c r="S100" s="174"/>
      <c r="T100" s="174"/>
      <c r="U100" s="174"/>
      <c r="V100" s="174"/>
      <c r="W100" s="174"/>
      <c r="X100" s="174"/>
      <c r="Y100" s="174"/>
      <c r="Z100" s="174"/>
      <c r="AA100" s="174"/>
    </row>
    <row r="101" spans="1:27" ht="18.75" customHeight="1" x14ac:dyDescent="0.4">
      <c r="A101" s="174"/>
      <c r="B101" s="174"/>
      <c r="C101" s="174"/>
      <c r="D101" s="174"/>
      <c r="E101" s="174"/>
      <c r="F101" s="174"/>
      <c r="G101" s="174"/>
      <c r="H101" s="174"/>
      <c r="I101" s="174"/>
      <c r="J101" s="174"/>
      <c r="K101" s="174"/>
      <c r="L101" s="174"/>
      <c r="M101" s="174"/>
      <c r="N101" s="174"/>
      <c r="O101" s="174"/>
      <c r="P101" s="174"/>
      <c r="Q101" s="174"/>
      <c r="R101" s="174"/>
      <c r="S101" s="174"/>
      <c r="T101" s="174"/>
      <c r="U101" s="174"/>
      <c r="V101" s="174"/>
      <c r="W101" s="174"/>
      <c r="X101" s="174"/>
      <c r="Y101" s="174"/>
      <c r="Z101" s="174"/>
      <c r="AA101" s="174"/>
    </row>
    <row r="102" spans="1:27" ht="18.75" customHeight="1" x14ac:dyDescent="0.4">
      <c r="A102" s="174"/>
      <c r="B102" s="174"/>
      <c r="C102" s="174"/>
      <c r="D102" s="174"/>
      <c r="E102" s="174"/>
      <c r="F102" s="174"/>
      <c r="G102" s="174"/>
      <c r="H102" s="174"/>
      <c r="I102" s="174"/>
      <c r="J102" s="174"/>
      <c r="K102" s="174"/>
      <c r="L102" s="174"/>
      <c r="M102" s="174"/>
      <c r="N102" s="174"/>
      <c r="O102" s="174"/>
      <c r="P102" s="174"/>
      <c r="Q102" s="174"/>
      <c r="R102" s="174"/>
      <c r="S102" s="174"/>
      <c r="T102" s="174"/>
      <c r="U102" s="174"/>
      <c r="V102" s="174"/>
      <c r="W102" s="174"/>
      <c r="X102" s="174"/>
      <c r="Y102" s="174"/>
      <c r="Z102" s="174"/>
      <c r="AA102" s="174"/>
    </row>
    <row r="103" spans="1:27" ht="18.75" customHeight="1" x14ac:dyDescent="0.4">
      <c r="A103" s="174"/>
      <c r="B103" s="174"/>
      <c r="C103" s="174"/>
      <c r="D103" s="174"/>
      <c r="E103" s="174"/>
      <c r="F103" s="174"/>
      <c r="G103" s="174"/>
      <c r="H103" s="174"/>
      <c r="I103" s="174"/>
      <c r="J103" s="174"/>
      <c r="K103" s="174"/>
      <c r="L103" s="174"/>
      <c r="M103" s="174"/>
      <c r="N103" s="174"/>
      <c r="O103" s="174"/>
      <c r="P103" s="174"/>
      <c r="Q103" s="174"/>
      <c r="R103" s="174"/>
      <c r="S103" s="174"/>
      <c r="T103" s="174"/>
      <c r="U103" s="174"/>
      <c r="V103" s="174"/>
      <c r="W103" s="174"/>
      <c r="X103" s="174"/>
      <c r="Y103" s="174"/>
      <c r="Z103" s="174"/>
      <c r="AA103" s="174"/>
    </row>
    <row r="104" spans="1:27" ht="18.75" customHeight="1" x14ac:dyDescent="0.4">
      <c r="A104" s="174"/>
      <c r="B104" s="174"/>
      <c r="C104" s="174"/>
      <c r="D104" s="174"/>
      <c r="E104" s="174"/>
      <c r="F104" s="174"/>
      <c r="G104" s="174"/>
      <c r="H104" s="174"/>
      <c r="I104" s="174"/>
      <c r="J104" s="174"/>
      <c r="K104" s="174"/>
      <c r="L104" s="174"/>
      <c r="M104" s="174"/>
      <c r="N104" s="174"/>
      <c r="O104" s="174"/>
      <c r="P104" s="174"/>
      <c r="Q104" s="174"/>
      <c r="R104" s="174"/>
      <c r="S104" s="174"/>
      <c r="T104" s="174"/>
      <c r="U104" s="174"/>
      <c r="V104" s="174"/>
      <c r="W104" s="174"/>
      <c r="X104" s="174"/>
      <c r="Y104" s="174"/>
      <c r="Z104" s="174"/>
      <c r="AA104" s="174"/>
    </row>
    <row r="105" spans="1:27" ht="18.75" customHeight="1" x14ac:dyDescent="0.4">
      <c r="A105" s="174"/>
      <c r="B105" s="174"/>
      <c r="C105" s="174"/>
      <c r="D105" s="174"/>
      <c r="E105" s="174"/>
      <c r="F105" s="174"/>
      <c r="G105" s="174"/>
      <c r="H105" s="174"/>
      <c r="I105" s="174"/>
      <c r="J105" s="174"/>
      <c r="K105" s="174"/>
      <c r="L105" s="174"/>
      <c r="M105" s="174"/>
      <c r="N105" s="174"/>
      <c r="O105" s="174"/>
      <c r="P105" s="174"/>
      <c r="Q105" s="174"/>
      <c r="R105" s="174"/>
      <c r="S105" s="174"/>
      <c r="T105" s="174"/>
      <c r="U105" s="174"/>
      <c r="V105" s="174"/>
      <c r="W105" s="174"/>
      <c r="X105" s="174"/>
      <c r="Y105" s="174"/>
      <c r="Z105" s="174"/>
      <c r="AA105" s="174"/>
    </row>
    <row r="106" spans="1:27" ht="18.75" customHeight="1" x14ac:dyDescent="0.4">
      <c r="A106" s="174"/>
      <c r="B106" s="174"/>
      <c r="C106" s="174"/>
      <c r="D106" s="174"/>
      <c r="E106" s="174"/>
      <c r="F106" s="174"/>
      <c r="G106" s="174"/>
      <c r="H106" s="174"/>
      <c r="I106" s="174"/>
      <c r="J106" s="174"/>
      <c r="K106" s="174"/>
      <c r="L106" s="174"/>
      <c r="M106" s="174"/>
      <c r="N106" s="174"/>
      <c r="O106" s="174"/>
      <c r="P106" s="174"/>
      <c r="Q106" s="174"/>
      <c r="R106" s="174"/>
      <c r="S106" s="174"/>
      <c r="T106" s="174"/>
      <c r="U106" s="174"/>
      <c r="V106" s="174"/>
      <c r="W106" s="174"/>
      <c r="X106" s="174"/>
      <c r="Y106" s="174"/>
      <c r="Z106" s="174"/>
      <c r="AA106" s="174"/>
    </row>
    <row r="107" spans="1:27" ht="18.75" customHeight="1" x14ac:dyDescent="0.4">
      <c r="A107" s="174"/>
      <c r="B107" s="174"/>
      <c r="C107" s="174"/>
      <c r="D107" s="174"/>
      <c r="E107" s="174"/>
      <c r="F107" s="174"/>
      <c r="G107" s="174"/>
      <c r="H107" s="174"/>
      <c r="I107" s="174"/>
      <c r="J107" s="174"/>
      <c r="K107" s="174"/>
      <c r="L107" s="174"/>
      <c r="M107" s="174"/>
      <c r="N107" s="174"/>
      <c r="O107" s="174"/>
      <c r="P107" s="174"/>
      <c r="Q107" s="174"/>
      <c r="R107" s="174"/>
      <c r="S107" s="174"/>
      <c r="T107" s="174"/>
      <c r="U107" s="174"/>
      <c r="V107" s="174"/>
      <c r="W107" s="174"/>
      <c r="X107" s="174"/>
      <c r="Y107" s="174"/>
      <c r="Z107" s="174"/>
      <c r="AA107" s="174"/>
    </row>
    <row r="108" spans="1:27" ht="18.75" customHeight="1" x14ac:dyDescent="0.4">
      <c r="A108" s="174"/>
      <c r="B108" s="174"/>
      <c r="C108" s="174"/>
      <c r="D108" s="174"/>
      <c r="E108" s="174"/>
      <c r="F108" s="174"/>
      <c r="G108" s="174"/>
      <c r="H108" s="174"/>
      <c r="I108" s="174"/>
      <c r="J108" s="174"/>
      <c r="K108" s="174"/>
      <c r="L108" s="174"/>
      <c r="M108" s="174"/>
      <c r="N108" s="174"/>
      <c r="O108" s="174"/>
      <c r="P108" s="174"/>
      <c r="Q108" s="174"/>
      <c r="R108" s="174"/>
      <c r="S108" s="174"/>
      <c r="T108" s="174"/>
      <c r="U108" s="174"/>
      <c r="V108" s="174"/>
      <c r="W108" s="174"/>
      <c r="X108" s="174"/>
      <c r="Y108" s="174"/>
      <c r="Z108" s="174"/>
      <c r="AA108" s="174"/>
    </row>
    <row r="109" spans="1:27" ht="18.75" customHeight="1" x14ac:dyDescent="0.4">
      <c r="A109" s="174"/>
      <c r="B109" s="174"/>
      <c r="C109" s="174"/>
      <c r="D109" s="174"/>
      <c r="E109" s="174"/>
      <c r="F109" s="174"/>
      <c r="G109" s="174"/>
      <c r="H109" s="174"/>
      <c r="I109" s="174"/>
      <c r="J109" s="174"/>
      <c r="K109" s="174"/>
      <c r="L109" s="174"/>
      <c r="M109" s="174"/>
      <c r="N109" s="174"/>
      <c r="O109" s="174"/>
      <c r="P109" s="174"/>
      <c r="Q109" s="174"/>
      <c r="R109" s="174"/>
      <c r="S109" s="174"/>
      <c r="T109" s="174"/>
      <c r="U109" s="174"/>
      <c r="V109" s="174"/>
      <c r="W109" s="174"/>
      <c r="X109" s="174"/>
      <c r="Y109" s="174"/>
      <c r="Z109" s="174"/>
      <c r="AA109" s="174"/>
    </row>
    <row r="110" spans="1:27" ht="18.75" customHeight="1" x14ac:dyDescent="0.4">
      <c r="A110" s="174"/>
      <c r="B110" s="174"/>
      <c r="C110" s="174"/>
      <c r="D110" s="174"/>
      <c r="E110" s="174"/>
      <c r="F110" s="174"/>
      <c r="G110" s="174"/>
      <c r="H110" s="174"/>
      <c r="I110" s="174"/>
      <c r="J110" s="174"/>
      <c r="K110" s="174"/>
      <c r="L110" s="174"/>
      <c r="M110" s="174"/>
      <c r="N110" s="174"/>
      <c r="O110" s="174"/>
      <c r="P110" s="174"/>
      <c r="Q110" s="174"/>
      <c r="R110" s="174"/>
      <c r="S110" s="174"/>
      <c r="T110" s="174"/>
      <c r="U110" s="174"/>
      <c r="V110" s="174"/>
      <c r="W110" s="174"/>
      <c r="X110" s="174"/>
      <c r="Y110" s="174"/>
      <c r="Z110" s="174"/>
      <c r="AA110" s="174"/>
    </row>
    <row r="111" spans="1:27" ht="18.75" customHeight="1" x14ac:dyDescent="0.4">
      <c r="A111" s="174"/>
      <c r="B111" s="174"/>
      <c r="C111" s="174"/>
      <c r="D111" s="174"/>
      <c r="E111" s="174"/>
      <c r="F111" s="174"/>
      <c r="G111" s="174"/>
      <c r="H111" s="174"/>
      <c r="I111" s="174"/>
      <c r="J111" s="174"/>
      <c r="K111" s="174"/>
      <c r="L111" s="174"/>
      <c r="M111" s="174"/>
      <c r="N111" s="174"/>
      <c r="O111" s="174"/>
      <c r="P111" s="174"/>
      <c r="Q111" s="174"/>
      <c r="R111" s="174"/>
      <c r="S111" s="174"/>
      <c r="T111" s="174"/>
      <c r="U111" s="174"/>
      <c r="V111" s="174"/>
      <c r="W111" s="174"/>
      <c r="X111" s="174"/>
      <c r="Y111" s="174"/>
      <c r="Z111" s="174"/>
      <c r="AA111" s="174"/>
    </row>
    <row r="112" spans="1:27" ht="18.75" customHeight="1" x14ac:dyDescent="0.4">
      <c r="A112" s="174"/>
      <c r="B112" s="174"/>
      <c r="C112" s="174"/>
      <c r="D112" s="174"/>
      <c r="E112" s="174"/>
      <c r="F112" s="174"/>
      <c r="G112" s="174"/>
      <c r="H112" s="174"/>
      <c r="I112" s="174"/>
      <c r="J112" s="174"/>
      <c r="K112" s="174"/>
      <c r="L112" s="174"/>
      <c r="M112" s="174"/>
      <c r="N112" s="174"/>
      <c r="O112" s="174"/>
      <c r="P112" s="174"/>
      <c r="Q112" s="174"/>
      <c r="R112" s="174"/>
      <c r="S112" s="174"/>
      <c r="T112" s="174"/>
      <c r="U112" s="174"/>
      <c r="V112" s="174"/>
      <c r="W112" s="174"/>
      <c r="X112" s="174"/>
      <c r="Y112" s="174"/>
      <c r="Z112" s="174"/>
      <c r="AA112" s="174"/>
    </row>
    <row r="113" spans="1:27" ht="18.75" customHeight="1" x14ac:dyDescent="0.4">
      <c r="A113" s="174"/>
      <c r="B113" s="174"/>
      <c r="C113" s="174"/>
      <c r="D113" s="174"/>
      <c r="E113" s="174"/>
      <c r="F113" s="174"/>
      <c r="G113" s="174"/>
      <c r="H113" s="174"/>
      <c r="I113" s="174"/>
      <c r="J113" s="174"/>
      <c r="K113" s="174"/>
      <c r="L113" s="174"/>
      <c r="M113" s="174"/>
      <c r="N113" s="174"/>
      <c r="O113" s="174"/>
      <c r="P113" s="174"/>
      <c r="Q113" s="174"/>
      <c r="R113" s="174"/>
      <c r="S113" s="174"/>
      <c r="T113" s="174"/>
      <c r="U113" s="174"/>
      <c r="V113" s="174"/>
      <c r="W113" s="174"/>
      <c r="X113" s="174"/>
      <c r="Y113" s="174"/>
      <c r="Z113" s="174"/>
      <c r="AA113" s="174"/>
    </row>
    <row r="114" spans="1:27" ht="18.75" customHeight="1" x14ac:dyDescent="0.4">
      <c r="A114" s="174"/>
      <c r="B114" s="174"/>
      <c r="C114" s="174"/>
      <c r="D114" s="174"/>
      <c r="E114" s="174"/>
      <c r="F114" s="174"/>
      <c r="G114" s="174"/>
      <c r="H114" s="174"/>
      <c r="I114" s="174"/>
      <c r="J114" s="174"/>
      <c r="K114" s="174"/>
      <c r="L114" s="174"/>
      <c r="M114" s="174"/>
      <c r="N114" s="174"/>
      <c r="O114" s="174"/>
      <c r="P114" s="174"/>
      <c r="Q114" s="174"/>
      <c r="R114" s="174"/>
      <c r="S114" s="174"/>
      <c r="T114" s="174"/>
      <c r="U114" s="174"/>
      <c r="V114" s="174"/>
      <c r="W114" s="174"/>
      <c r="X114" s="174"/>
      <c r="Y114" s="174"/>
      <c r="Z114" s="174"/>
      <c r="AA114" s="174"/>
    </row>
    <row r="115" spans="1:27" ht="18.75" customHeight="1" x14ac:dyDescent="0.4">
      <c r="A115" s="174"/>
      <c r="B115" s="174"/>
      <c r="C115" s="174"/>
      <c r="D115" s="174"/>
      <c r="E115" s="174"/>
      <c r="F115" s="174"/>
      <c r="G115" s="174"/>
      <c r="H115" s="174"/>
      <c r="I115" s="174"/>
      <c r="J115" s="174"/>
      <c r="K115" s="174"/>
      <c r="L115" s="174"/>
      <c r="M115" s="174"/>
      <c r="N115" s="174"/>
      <c r="O115" s="174"/>
      <c r="P115" s="174"/>
      <c r="Q115" s="174"/>
      <c r="R115" s="174"/>
      <c r="S115" s="174"/>
      <c r="T115" s="174"/>
      <c r="U115" s="174"/>
      <c r="V115" s="174"/>
      <c r="W115" s="174"/>
      <c r="X115" s="174"/>
      <c r="Y115" s="174"/>
      <c r="Z115" s="174"/>
      <c r="AA115" s="174"/>
    </row>
    <row r="116" spans="1:27" ht="18.75" customHeight="1" x14ac:dyDescent="0.4">
      <c r="A116" s="174"/>
      <c r="B116" s="174"/>
      <c r="C116" s="174"/>
      <c r="D116" s="174"/>
      <c r="E116" s="174"/>
      <c r="F116" s="174"/>
      <c r="G116" s="174"/>
      <c r="H116" s="174"/>
      <c r="I116" s="174"/>
      <c r="J116" s="174"/>
      <c r="K116" s="174"/>
      <c r="L116" s="174"/>
      <c r="M116" s="174"/>
      <c r="N116" s="174"/>
      <c r="O116" s="174"/>
      <c r="P116" s="174"/>
      <c r="Q116" s="174"/>
      <c r="R116" s="174"/>
      <c r="S116" s="174"/>
      <c r="T116" s="174"/>
      <c r="U116" s="174"/>
      <c r="V116" s="174"/>
      <c r="W116" s="174"/>
      <c r="X116" s="174"/>
      <c r="Y116" s="174"/>
      <c r="Z116" s="174"/>
      <c r="AA116" s="174"/>
    </row>
    <row r="117" spans="1:27" ht="18.75" customHeight="1" x14ac:dyDescent="0.4">
      <c r="A117" s="174"/>
      <c r="B117" s="174"/>
      <c r="C117" s="174"/>
      <c r="D117" s="174"/>
      <c r="E117" s="174"/>
      <c r="F117" s="174"/>
      <c r="G117" s="174"/>
      <c r="H117" s="174"/>
      <c r="I117" s="174"/>
      <c r="J117" s="174"/>
      <c r="K117" s="174"/>
      <c r="L117" s="174"/>
      <c r="M117" s="174"/>
      <c r="N117" s="174"/>
      <c r="O117" s="174"/>
      <c r="P117" s="174"/>
      <c r="Q117" s="174"/>
      <c r="R117" s="174"/>
      <c r="S117" s="174"/>
      <c r="T117" s="174"/>
      <c r="U117" s="174"/>
      <c r="V117" s="174"/>
      <c r="W117" s="174"/>
      <c r="X117" s="174"/>
      <c r="Y117" s="174"/>
      <c r="Z117" s="174"/>
      <c r="AA117" s="174"/>
    </row>
    <row r="118" spans="1:27" x14ac:dyDescent="0.4">
      <c r="A118" s="174"/>
      <c r="B118" s="174"/>
      <c r="C118" s="174"/>
      <c r="D118" s="174"/>
      <c r="E118" s="174"/>
      <c r="F118" s="174"/>
      <c r="G118" s="174"/>
      <c r="H118" s="174"/>
      <c r="I118" s="174"/>
      <c r="J118" s="174"/>
      <c r="K118" s="174"/>
      <c r="L118" s="174"/>
      <c r="M118" s="174"/>
      <c r="N118" s="174"/>
      <c r="O118" s="174"/>
      <c r="P118" s="174"/>
      <c r="Q118" s="174"/>
      <c r="R118" s="174"/>
      <c r="S118" s="174"/>
      <c r="T118" s="174"/>
      <c r="U118" s="174"/>
      <c r="V118" s="174"/>
      <c r="W118" s="174"/>
      <c r="X118" s="174"/>
      <c r="Y118" s="174"/>
      <c r="Z118" s="174"/>
      <c r="AA118" s="174"/>
    </row>
    <row r="119" spans="1:27" x14ac:dyDescent="0.4">
      <c r="A119" s="174"/>
      <c r="B119" s="174"/>
      <c r="C119" s="174"/>
      <c r="D119" s="174"/>
      <c r="E119" s="174"/>
      <c r="F119" s="174"/>
      <c r="G119" s="174"/>
      <c r="H119" s="174"/>
      <c r="I119" s="174"/>
      <c r="J119" s="174"/>
      <c r="K119" s="174"/>
      <c r="L119" s="174"/>
      <c r="M119" s="174"/>
      <c r="N119" s="174"/>
      <c r="O119" s="174"/>
      <c r="P119" s="174"/>
      <c r="Q119" s="174"/>
      <c r="R119" s="174"/>
      <c r="S119" s="174"/>
      <c r="T119" s="174"/>
      <c r="U119" s="174"/>
      <c r="V119" s="174"/>
      <c r="W119" s="174"/>
      <c r="X119" s="174"/>
      <c r="Y119" s="174"/>
      <c r="Z119" s="174"/>
      <c r="AA119" s="174"/>
    </row>
    <row r="120" spans="1:27" x14ac:dyDescent="0.4">
      <c r="A120" s="174"/>
      <c r="B120" s="174"/>
      <c r="C120" s="174"/>
      <c r="D120" s="174"/>
      <c r="E120" s="174"/>
      <c r="F120" s="174"/>
      <c r="G120" s="174"/>
      <c r="H120" s="174"/>
      <c r="I120" s="174"/>
      <c r="J120" s="174"/>
      <c r="K120" s="174"/>
      <c r="L120" s="174"/>
      <c r="M120" s="174"/>
      <c r="N120" s="174"/>
      <c r="O120" s="174"/>
      <c r="P120" s="174"/>
      <c r="Q120" s="174"/>
      <c r="R120" s="174"/>
      <c r="S120" s="174"/>
      <c r="T120" s="174"/>
      <c r="U120" s="174"/>
      <c r="V120" s="174"/>
      <c r="W120" s="174"/>
      <c r="X120" s="174"/>
      <c r="Y120" s="174"/>
      <c r="Z120" s="174"/>
      <c r="AA120" s="174"/>
    </row>
    <row r="121" spans="1:27" x14ac:dyDescent="0.4">
      <c r="A121" s="174"/>
      <c r="B121" s="174"/>
      <c r="C121" s="174"/>
      <c r="D121" s="174"/>
      <c r="E121" s="174"/>
      <c r="F121" s="174"/>
      <c r="G121" s="174"/>
      <c r="H121" s="174"/>
      <c r="I121" s="174"/>
      <c r="J121" s="174"/>
      <c r="K121" s="174"/>
      <c r="L121" s="174"/>
      <c r="M121" s="174"/>
      <c r="N121" s="174"/>
      <c r="O121" s="174"/>
      <c r="P121" s="174"/>
      <c r="Q121" s="174"/>
      <c r="R121" s="174"/>
      <c r="S121" s="174"/>
      <c r="T121" s="174"/>
      <c r="U121" s="174"/>
      <c r="V121" s="174"/>
      <c r="W121" s="174"/>
      <c r="X121" s="174"/>
      <c r="Y121" s="174"/>
      <c r="Z121" s="174"/>
      <c r="AA121" s="174"/>
    </row>
    <row r="122" spans="1:27" x14ac:dyDescent="0.4">
      <c r="A122" s="174"/>
      <c r="B122" s="174"/>
      <c r="C122" s="174"/>
      <c r="D122" s="174"/>
      <c r="E122" s="174"/>
      <c r="F122" s="174"/>
      <c r="G122" s="174"/>
      <c r="H122" s="174"/>
      <c r="I122" s="174"/>
      <c r="J122" s="174"/>
      <c r="K122" s="174"/>
      <c r="L122" s="174"/>
      <c r="M122" s="174"/>
      <c r="N122" s="174"/>
      <c r="O122" s="174"/>
      <c r="P122" s="174"/>
      <c r="Q122" s="174"/>
      <c r="R122" s="174"/>
      <c r="S122" s="174"/>
      <c r="T122" s="174"/>
      <c r="U122" s="174"/>
      <c r="V122" s="174"/>
      <c r="W122" s="174"/>
      <c r="X122" s="174"/>
      <c r="Y122" s="174"/>
      <c r="Z122" s="174"/>
      <c r="AA122" s="174"/>
    </row>
    <row r="123" spans="1:27" x14ac:dyDescent="0.4">
      <c r="A123" s="174"/>
      <c r="B123" s="174"/>
      <c r="C123" s="174"/>
      <c r="D123" s="174"/>
      <c r="E123" s="174"/>
      <c r="F123" s="174"/>
      <c r="G123" s="174"/>
      <c r="H123" s="174"/>
      <c r="I123" s="174"/>
      <c r="J123" s="174"/>
      <c r="K123" s="174"/>
      <c r="L123" s="174"/>
      <c r="M123" s="174"/>
      <c r="N123" s="174"/>
      <c r="O123" s="174"/>
      <c r="P123" s="174"/>
      <c r="Q123" s="174"/>
      <c r="R123" s="174"/>
      <c r="S123" s="174"/>
      <c r="T123" s="174"/>
      <c r="U123" s="174"/>
      <c r="V123" s="174"/>
      <c r="W123" s="174"/>
      <c r="X123" s="174"/>
      <c r="Y123" s="174"/>
      <c r="Z123" s="174"/>
      <c r="AA123" s="174"/>
    </row>
    <row r="124" spans="1:27" x14ac:dyDescent="0.4">
      <c r="A124" s="174"/>
      <c r="B124" s="174"/>
      <c r="C124" s="174"/>
      <c r="D124" s="174"/>
      <c r="E124" s="174"/>
      <c r="F124" s="174"/>
      <c r="G124" s="174"/>
      <c r="H124" s="174"/>
      <c r="I124" s="174"/>
      <c r="J124" s="174"/>
      <c r="K124" s="174"/>
      <c r="L124" s="174"/>
      <c r="M124" s="174"/>
      <c r="N124" s="174"/>
      <c r="O124" s="174"/>
      <c r="P124" s="174"/>
      <c r="Q124" s="174"/>
      <c r="R124" s="174"/>
      <c r="S124" s="174"/>
      <c r="T124" s="174"/>
      <c r="U124" s="174"/>
      <c r="V124" s="174"/>
      <c r="W124" s="174"/>
      <c r="X124" s="174"/>
      <c r="Y124" s="174"/>
      <c r="Z124" s="174"/>
      <c r="AA124" s="174"/>
    </row>
    <row r="125" spans="1:27" x14ac:dyDescent="0.4">
      <c r="A125" s="174"/>
      <c r="B125" s="174"/>
      <c r="C125" s="174"/>
      <c r="D125" s="174"/>
      <c r="E125" s="174"/>
      <c r="F125" s="174"/>
      <c r="G125" s="174"/>
      <c r="H125" s="174"/>
      <c r="I125" s="174"/>
      <c r="J125" s="174"/>
      <c r="K125" s="174"/>
      <c r="L125" s="174"/>
      <c r="M125" s="174"/>
      <c r="N125" s="174"/>
      <c r="O125" s="174"/>
      <c r="P125" s="174"/>
      <c r="Q125" s="174"/>
      <c r="R125" s="174"/>
      <c r="S125" s="174"/>
      <c r="T125" s="174"/>
      <c r="U125" s="174"/>
      <c r="V125" s="174"/>
      <c r="W125" s="174"/>
      <c r="X125" s="174"/>
      <c r="Y125" s="174"/>
      <c r="Z125" s="174"/>
      <c r="AA125" s="174"/>
    </row>
    <row r="126" spans="1:27" x14ac:dyDescent="0.4">
      <c r="A126" s="174"/>
      <c r="B126" s="174"/>
      <c r="C126" s="174"/>
      <c r="D126" s="174"/>
      <c r="E126" s="174"/>
      <c r="F126" s="174"/>
      <c r="G126" s="174"/>
      <c r="H126" s="174"/>
      <c r="I126" s="174"/>
      <c r="J126" s="174"/>
      <c r="K126" s="174"/>
      <c r="L126" s="174"/>
      <c r="M126" s="174"/>
      <c r="N126" s="174"/>
      <c r="O126" s="174"/>
      <c r="P126" s="174"/>
      <c r="Q126" s="174"/>
      <c r="R126" s="174"/>
      <c r="S126" s="174"/>
      <c r="T126" s="174"/>
      <c r="U126" s="174"/>
      <c r="V126" s="174"/>
      <c r="W126" s="174"/>
      <c r="X126" s="174"/>
      <c r="Y126" s="174"/>
      <c r="Z126" s="174"/>
      <c r="AA126" s="174"/>
    </row>
    <row r="127" spans="1:27" x14ac:dyDescent="0.4">
      <c r="A127" s="174"/>
      <c r="B127" s="174"/>
      <c r="C127" s="174"/>
      <c r="D127" s="174"/>
      <c r="E127" s="174"/>
      <c r="F127" s="174"/>
      <c r="G127" s="174"/>
      <c r="H127" s="174"/>
      <c r="I127" s="174"/>
      <c r="J127" s="174"/>
      <c r="K127" s="174"/>
      <c r="L127" s="174"/>
      <c r="M127" s="174"/>
      <c r="N127" s="174"/>
      <c r="O127" s="174"/>
      <c r="P127" s="174"/>
      <c r="Q127" s="174"/>
      <c r="R127" s="174"/>
      <c r="S127" s="174"/>
      <c r="T127" s="174"/>
      <c r="U127" s="174"/>
      <c r="V127" s="174"/>
      <c r="W127" s="174"/>
      <c r="X127" s="174"/>
      <c r="Y127" s="174"/>
      <c r="Z127" s="174"/>
      <c r="AA127" s="174"/>
    </row>
    <row r="128" spans="1:27" x14ac:dyDescent="0.4">
      <c r="A128" s="174"/>
      <c r="B128" s="174"/>
      <c r="C128" s="174"/>
      <c r="D128" s="174"/>
      <c r="E128" s="174"/>
      <c r="F128" s="174"/>
      <c r="G128" s="174"/>
      <c r="H128" s="174"/>
      <c r="I128" s="174"/>
      <c r="J128" s="174"/>
      <c r="K128" s="174"/>
      <c r="L128" s="174"/>
      <c r="M128" s="174"/>
      <c r="N128" s="174"/>
      <c r="O128" s="174"/>
      <c r="P128" s="174"/>
      <c r="Q128" s="174"/>
      <c r="R128" s="174"/>
      <c r="S128" s="174"/>
      <c r="T128" s="174"/>
      <c r="U128" s="174"/>
      <c r="V128" s="174"/>
      <c r="W128" s="174"/>
      <c r="X128" s="174"/>
      <c r="Y128" s="174"/>
      <c r="Z128" s="174"/>
      <c r="AA128" s="174"/>
    </row>
    <row r="129" spans="1:27" x14ac:dyDescent="0.4">
      <c r="A129" s="174"/>
      <c r="B129" s="174"/>
      <c r="C129" s="174"/>
      <c r="D129" s="174"/>
      <c r="E129" s="174"/>
      <c r="F129" s="174"/>
      <c r="G129" s="174"/>
      <c r="H129" s="174"/>
      <c r="I129" s="174"/>
      <c r="J129" s="174"/>
      <c r="K129" s="174"/>
      <c r="L129" s="174"/>
      <c r="M129" s="174"/>
      <c r="N129" s="174"/>
      <c r="O129" s="174"/>
      <c r="P129" s="174"/>
      <c r="Q129" s="174"/>
      <c r="R129" s="174"/>
      <c r="S129" s="174"/>
      <c r="T129" s="174"/>
      <c r="U129" s="174"/>
      <c r="V129" s="174"/>
      <c r="W129" s="174"/>
      <c r="X129" s="174"/>
      <c r="Y129" s="174"/>
      <c r="Z129" s="174"/>
      <c r="AA129" s="174"/>
    </row>
    <row r="130" spans="1:27" x14ac:dyDescent="0.4">
      <c r="A130" s="174"/>
      <c r="B130" s="174"/>
      <c r="C130" s="174"/>
      <c r="D130" s="174"/>
      <c r="E130" s="174"/>
      <c r="F130" s="174"/>
      <c r="G130" s="174"/>
      <c r="H130" s="174"/>
      <c r="I130" s="174"/>
      <c r="J130" s="174"/>
      <c r="K130" s="174"/>
      <c r="L130" s="174"/>
      <c r="M130" s="174"/>
      <c r="N130" s="174"/>
      <c r="O130" s="174"/>
      <c r="P130" s="174"/>
      <c r="Q130" s="174"/>
      <c r="R130" s="174"/>
      <c r="S130" s="174"/>
      <c r="T130" s="174"/>
      <c r="U130" s="174"/>
      <c r="V130" s="174"/>
      <c r="W130" s="174"/>
      <c r="X130" s="174"/>
      <c r="Y130" s="174"/>
      <c r="Z130" s="174"/>
      <c r="AA130" s="174"/>
    </row>
    <row r="131" spans="1:27" x14ac:dyDescent="0.4">
      <c r="A131" s="174"/>
      <c r="B131" s="174"/>
      <c r="C131" s="174"/>
      <c r="D131" s="174"/>
      <c r="E131" s="174"/>
      <c r="F131" s="174"/>
      <c r="G131" s="174"/>
      <c r="H131" s="174"/>
      <c r="I131" s="174"/>
      <c r="J131" s="174"/>
      <c r="K131" s="174"/>
      <c r="L131" s="174"/>
      <c r="M131" s="174"/>
      <c r="N131" s="174"/>
      <c r="O131" s="174"/>
      <c r="P131" s="174"/>
      <c r="Q131" s="174"/>
      <c r="R131" s="174"/>
      <c r="S131" s="174"/>
      <c r="T131" s="174"/>
      <c r="U131" s="174"/>
      <c r="V131" s="174"/>
      <c r="W131" s="174"/>
      <c r="X131" s="174"/>
      <c r="Y131" s="174"/>
      <c r="Z131" s="174"/>
      <c r="AA131" s="174"/>
    </row>
    <row r="132" spans="1:27" x14ac:dyDescent="0.4">
      <c r="A132" s="174"/>
      <c r="B132" s="174"/>
      <c r="C132" s="174"/>
      <c r="D132" s="174"/>
      <c r="E132" s="174"/>
      <c r="F132" s="174"/>
      <c r="G132" s="174"/>
      <c r="H132" s="174"/>
      <c r="I132" s="174"/>
      <c r="J132" s="174"/>
      <c r="K132" s="174"/>
      <c r="L132" s="174"/>
      <c r="M132" s="174"/>
      <c r="N132" s="174"/>
      <c r="O132" s="174"/>
      <c r="P132" s="174"/>
      <c r="Q132" s="174"/>
      <c r="R132" s="174"/>
      <c r="S132" s="174"/>
      <c r="T132" s="174"/>
      <c r="U132" s="174"/>
      <c r="V132" s="174"/>
      <c r="W132" s="174"/>
      <c r="X132" s="174"/>
      <c r="Y132" s="174"/>
      <c r="Z132" s="174"/>
      <c r="AA132" s="174"/>
    </row>
    <row r="133" spans="1:27" x14ac:dyDescent="0.4">
      <c r="A133" s="174"/>
      <c r="B133" s="174"/>
      <c r="C133" s="174"/>
      <c r="D133" s="174"/>
      <c r="E133" s="174"/>
      <c r="F133" s="174"/>
      <c r="G133" s="174"/>
      <c r="H133" s="174"/>
      <c r="I133" s="174"/>
      <c r="J133" s="174"/>
      <c r="K133" s="174"/>
      <c r="L133" s="174"/>
      <c r="M133" s="174"/>
      <c r="N133" s="174"/>
      <c r="O133" s="174"/>
      <c r="P133" s="174"/>
      <c r="Q133" s="174"/>
      <c r="R133" s="174"/>
      <c r="S133" s="174"/>
      <c r="T133" s="174"/>
      <c r="U133" s="174"/>
      <c r="V133" s="174"/>
      <c r="W133" s="174"/>
      <c r="X133" s="174"/>
      <c r="Y133" s="174"/>
      <c r="Z133" s="174"/>
      <c r="AA133" s="174"/>
    </row>
    <row r="134" spans="1:27" x14ac:dyDescent="0.4">
      <c r="A134" s="174"/>
      <c r="B134" s="174"/>
      <c r="C134" s="174"/>
      <c r="D134" s="174"/>
      <c r="E134" s="174"/>
      <c r="F134" s="174"/>
      <c r="G134" s="174"/>
      <c r="H134" s="174"/>
      <c r="I134" s="174"/>
      <c r="J134" s="174"/>
      <c r="K134" s="174"/>
      <c r="L134" s="174"/>
      <c r="M134" s="174"/>
      <c r="N134" s="174"/>
      <c r="O134" s="174"/>
      <c r="P134" s="174"/>
      <c r="Q134" s="174"/>
      <c r="R134" s="174"/>
      <c r="S134" s="174"/>
      <c r="T134" s="174"/>
      <c r="U134" s="174"/>
      <c r="V134" s="174"/>
      <c r="W134" s="174"/>
      <c r="X134" s="174"/>
      <c r="Y134" s="174"/>
      <c r="Z134" s="174"/>
      <c r="AA134" s="174"/>
    </row>
    <row r="135" spans="1:27" x14ac:dyDescent="0.4">
      <c r="A135" s="174"/>
      <c r="B135" s="174"/>
      <c r="C135" s="174"/>
      <c r="D135" s="174"/>
      <c r="E135" s="174"/>
      <c r="F135" s="174"/>
      <c r="G135" s="174"/>
      <c r="H135" s="174"/>
      <c r="I135" s="174"/>
      <c r="J135" s="174"/>
      <c r="K135" s="174"/>
      <c r="L135" s="174"/>
      <c r="M135" s="174"/>
      <c r="N135" s="174"/>
      <c r="O135" s="174"/>
      <c r="P135" s="174"/>
      <c r="Q135" s="174"/>
      <c r="R135" s="174"/>
      <c r="S135" s="174"/>
      <c r="T135" s="174"/>
      <c r="U135" s="174"/>
      <c r="V135" s="174"/>
      <c r="W135" s="174"/>
      <c r="X135" s="174"/>
      <c r="Y135" s="174"/>
      <c r="Z135" s="174"/>
      <c r="AA135" s="174"/>
    </row>
    <row r="136" spans="1:27" x14ac:dyDescent="0.4">
      <c r="A136" s="174"/>
      <c r="B136" s="174"/>
      <c r="C136" s="174"/>
      <c r="D136" s="174"/>
      <c r="E136" s="174"/>
      <c r="F136" s="174"/>
      <c r="G136" s="174"/>
      <c r="H136" s="174"/>
      <c r="I136" s="174"/>
      <c r="J136" s="174"/>
      <c r="K136" s="174"/>
      <c r="L136" s="174"/>
      <c r="M136" s="174"/>
      <c r="N136" s="174"/>
      <c r="O136" s="174"/>
      <c r="P136" s="174"/>
      <c r="Q136" s="174"/>
      <c r="R136" s="174"/>
      <c r="S136" s="174"/>
      <c r="T136" s="174"/>
      <c r="U136" s="174"/>
      <c r="V136" s="174"/>
      <c r="W136" s="174"/>
      <c r="X136" s="174"/>
      <c r="Y136" s="174"/>
      <c r="Z136" s="174"/>
      <c r="AA136" s="174"/>
    </row>
    <row r="137" spans="1:27" x14ac:dyDescent="0.4">
      <c r="A137" s="174"/>
      <c r="B137" s="174"/>
      <c r="C137" s="174"/>
      <c r="D137" s="174"/>
      <c r="E137" s="174"/>
      <c r="F137" s="174"/>
      <c r="G137" s="174"/>
      <c r="H137" s="174"/>
      <c r="I137" s="174"/>
      <c r="J137" s="174"/>
      <c r="K137" s="174"/>
      <c r="L137" s="174"/>
      <c r="M137" s="174"/>
      <c r="N137" s="174"/>
      <c r="O137" s="174"/>
      <c r="P137" s="174"/>
      <c r="Q137" s="174"/>
      <c r="R137" s="174"/>
      <c r="S137" s="174"/>
      <c r="T137" s="174"/>
      <c r="U137" s="174"/>
      <c r="V137" s="174"/>
      <c r="W137" s="174"/>
      <c r="X137" s="174"/>
      <c r="Y137" s="174"/>
      <c r="Z137" s="174"/>
      <c r="AA137" s="174"/>
    </row>
    <row r="138" spans="1:27" x14ac:dyDescent="0.4">
      <c r="A138" s="174"/>
      <c r="B138" s="174"/>
      <c r="C138" s="174"/>
      <c r="D138" s="174"/>
      <c r="E138" s="174"/>
      <c r="F138" s="174"/>
      <c r="G138" s="174"/>
      <c r="H138" s="174"/>
      <c r="I138" s="174"/>
      <c r="J138" s="174"/>
      <c r="K138" s="174"/>
      <c r="L138" s="174"/>
      <c r="M138" s="174"/>
      <c r="N138" s="174"/>
      <c r="O138" s="174"/>
      <c r="P138" s="174"/>
      <c r="Q138" s="174"/>
      <c r="R138" s="174"/>
      <c r="S138" s="174"/>
      <c r="T138" s="174"/>
      <c r="U138" s="174"/>
      <c r="V138" s="174"/>
      <c r="W138" s="174"/>
      <c r="X138" s="174"/>
      <c r="Y138" s="174"/>
      <c r="Z138" s="174"/>
      <c r="AA138" s="174"/>
    </row>
    <row r="139" spans="1:27" x14ac:dyDescent="0.4">
      <c r="A139" s="174"/>
      <c r="B139" s="174"/>
      <c r="C139" s="174"/>
      <c r="D139" s="174"/>
      <c r="E139" s="174"/>
      <c r="F139" s="174"/>
      <c r="G139" s="174"/>
      <c r="H139" s="174"/>
      <c r="I139" s="174"/>
      <c r="J139" s="174"/>
      <c r="K139" s="174"/>
      <c r="L139" s="174"/>
      <c r="M139" s="174"/>
      <c r="N139" s="174"/>
      <c r="O139" s="174"/>
      <c r="P139" s="174"/>
      <c r="Q139" s="174"/>
      <c r="R139" s="174"/>
      <c r="S139" s="174"/>
      <c r="T139" s="174"/>
      <c r="U139" s="174"/>
      <c r="V139" s="174"/>
      <c r="W139" s="174"/>
      <c r="X139" s="174"/>
      <c r="Y139" s="174"/>
      <c r="Z139" s="174"/>
      <c r="AA139" s="174"/>
    </row>
    <row r="140" spans="1:27" x14ac:dyDescent="0.4">
      <c r="A140" s="174"/>
      <c r="B140" s="174"/>
      <c r="C140" s="174"/>
      <c r="D140" s="174"/>
      <c r="E140" s="174"/>
      <c r="F140" s="174"/>
      <c r="G140" s="174"/>
      <c r="H140" s="174"/>
      <c r="I140" s="174"/>
      <c r="J140" s="174"/>
      <c r="K140" s="174"/>
      <c r="L140" s="174"/>
      <c r="M140" s="174"/>
      <c r="N140" s="174"/>
      <c r="O140" s="174"/>
      <c r="P140" s="174"/>
      <c r="Q140" s="174"/>
      <c r="R140" s="174"/>
      <c r="S140" s="174"/>
      <c r="T140" s="174"/>
      <c r="U140" s="174"/>
      <c r="V140" s="174"/>
      <c r="W140" s="174"/>
      <c r="X140" s="174"/>
      <c r="Y140" s="174"/>
      <c r="Z140" s="174"/>
      <c r="AA140" s="174"/>
    </row>
    <row r="141" spans="1:27" x14ac:dyDescent="0.4">
      <c r="A141" s="174"/>
      <c r="B141" s="174"/>
      <c r="C141" s="174"/>
      <c r="D141" s="174"/>
      <c r="E141" s="174"/>
      <c r="F141" s="174"/>
      <c r="G141" s="174"/>
      <c r="H141" s="174"/>
      <c r="I141" s="174"/>
      <c r="J141" s="174"/>
      <c r="K141" s="174"/>
      <c r="L141" s="174"/>
      <c r="M141" s="174"/>
      <c r="N141" s="174"/>
      <c r="O141" s="174"/>
      <c r="P141" s="174"/>
      <c r="Q141" s="174"/>
      <c r="R141" s="174"/>
      <c r="S141" s="174"/>
      <c r="T141" s="174"/>
      <c r="U141" s="174"/>
      <c r="V141" s="174"/>
      <c r="W141" s="174"/>
      <c r="X141" s="174"/>
      <c r="Y141" s="174"/>
      <c r="Z141" s="174"/>
      <c r="AA141" s="174"/>
    </row>
    <row r="142" spans="1:27" x14ac:dyDescent="0.4">
      <c r="A142" s="174"/>
      <c r="B142" s="174"/>
      <c r="C142" s="174"/>
      <c r="D142" s="174"/>
      <c r="E142" s="174"/>
      <c r="F142" s="174"/>
      <c r="G142" s="174"/>
      <c r="H142" s="174"/>
      <c r="I142" s="174"/>
      <c r="J142" s="174"/>
      <c r="K142" s="174"/>
      <c r="L142" s="174"/>
      <c r="M142" s="174"/>
      <c r="N142" s="174"/>
      <c r="O142" s="174"/>
      <c r="P142" s="174"/>
      <c r="Q142" s="174"/>
      <c r="R142" s="174"/>
      <c r="S142" s="174"/>
      <c r="T142" s="174"/>
      <c r="U142" s="174"/>
      <c r="V142" s="174"/>
      <c r="W142" s="174"/>
      <c r="X142" s="174"/>
      <c r="Y142" s="174"/>
      <c r="Z142" s="174"/>
      <c r="AA142" s="174"/>
    </row>
    <row r="143" spans="1:27" x14ac:dyDescent="0.4">
      <c r="A143" s="174"/>
      <c r="B143" s="174"/>
      <c r="C143" s="174"/>
      <c r="D143" s="174"/>
      <c r="E143" s="174"/>
      <c r="F143" s="174"/>
      <c r="G143" s="174"/>
      <c r="H143" s="174"/>
      <c r="I143" s="174"/>
      <c r="J143" s="174"/>
      <c r="K143" s="174"/>
      <c r="L143" s="174"/>
      <c r="M143" s="174"/>
      <c r="N143" s="174"/>
      <c r="O143" s="174"/>
      <c r="P143" s="174"/>
      <c r="Q143" s="174"/>
      <c r="R143" s="174"/>
      <c r="S143" s="174"/>
      <c r="T143" s="174"/>
      <c r="U143" s="174"/>
      <c r="V143" s="174"/>
      <c r="W143" s="174"/>
      <c r="X143" s="174"/>
      <c r="Y143" s="174"/>
      <c r="Z143" s="174"/>
      <c r="AA143" s="174"/>
    </row>
    <row r="144" spans="1:27" x14ac:dyDescent="0.4">
      <c r="A144" s="174"/>
      <c r="B144" s="174"/>
      <c r="C144" s="174"/>
      <c r="D144" s="174"/>
      <c r="E144" s="174"/>
      <c r="F144" s="174"/>
      <c r="G144" s="174"/>
      <c r="H144" s="174"/>
      <c r="I144" s="174"/>
      <c r="J144" s="174"/>
      <c r="K144" s="174"/>
      <c r="L144" s="174"/>
      <c r="M144" s="174"/>
      <c r="N144" s="174"/>
      <c r="O144" s="174"/>
      <c r="P144" s="174"/>
      <c r="Q144" s="174"/>
      <c r="R144" s="174"/>
      <c r="S144" s="174"/>
      <c r="T144" s="174"/>
      <c r="U144" s="174"/>
      <c r="V144" s="174"/>
      <c r="W144" s="174"/>
      <c r="X144" s="174"/>
      <c r="Y144" s="174"/>
      <c r="Z144" s="174"/>
      <c r="AA144" s="174"/>
    </row>
    <row r="145" spans="1:27" x14ac:dyDescent="0.4">
      <c r="A145" s="174"/>
      <c r="B145" s="174"/>
      <c r="C145" s="174"/>
      <c r="D145" s="174"/>
      <c r="E145" s="174"/>
      <c r="F145" s="174"/>
      <c r="G145" s="174"/>
      <c r="H145" s="174"/>
      <c r="I145" s="174"/>
      <c r="J145" s="174"/>
      <c r="K145" s="174"/>
      <c r="L145" s="174"/>
      <c r="M145" s="174"/>
      <c r="N145" s="174"/>
      <c r="O145" s="174"/>
      <c r="P145" s="174"/>
      <c r="Q145" s="174"/>
      <c r="R145" s="174"/>
      <c r="S145" s="174"/>
      <c r="T145" s="174"/>
      <c r="U145" s="174"/>
      <c r="V145" s="174"/>
      <c r="W145" s="174"/>
      <c r="X145" s="174"/>
      <c r="Y145" s="174"/>
      <c r="Z145" s="174"/>
      <c r="AA145" s="174"/>
    </row>
    <row r="146" spans="1:27" x14ac:dyDescent="0.4">
      <c r="A146" s="174"/>
      <c r="B146" s="174"/>
      <c r="C146" s="174"/>
      <c r="D146" s="174"/>
      <c r="E146" s="174"/>
      <c r="F146" s="174"/>
      <c r="G146" s="174"/>
      <c r="H146" s="174"/>
      <c r="I146" s="174"/>
      <c r="J146" s="174"/>
      <c r="K146" s="174"/>
      <c r="L146" s="174"/>
      <c r="M146" s="174"/>
      <c r="N146" s="174"/>
      <c r="O146" s="174"/>
      <c r="P146" s="174"/>
      <c r="Q146" s="174"/>
      <c r="R146" s="174"/>
      <c r="S146" s="174"/>
      <c r="T146" s="174"/>
      <c r="U146" s="174"/>
      <c r="V146" s="174"/>
      <c r="W146" s="174"/>
      <c r="X146" s="174"/>
      <c r="Y146" s="174"/>
      <c r="Z146" s="174"/>
      <c r="AA146" s="174"/>
    </row>
    <row r="147" spans="1:27" x14ac:dyDescent="0.4">
      <c r="A147" s="174"/>
      <c r="B147" s="174"/>
      <c r="C147" s="174"/>
      <c r="D147" s="174"/>
      <c r="E147" s="174"/>
      <c r="F147" s="174"/>
      <c r="G147" s="174"/>
      <c r="H147" s="174"/>
      <c r="I147" s="174"/>
      <c r="J147" s="174"/>
      <c r="K147" s="174"/>
      <c r="L147" s="174"/>
      <c r="M147" s="174"/>
      <c r="N147" s="174"/>
      <c r="O147" s="174"/>
      <c r="P147" s="174"/>
      <c r="Q147" s="174"/>
      <c r="R147" s="174"/>
      <c r="S147" s="174"/>
      <c r="T147" s="174"/>
      <c r="U147" s="174"/>
      <c r="V147" s="174"/>
      <c r="W147" s="174"/>
      <c r="X147" s="174"/>
      <c r="Y147" s="174"/>
      <c r="Z147" s="174"/>
      <c r="AA147" s="174"/>
    </row>
    <row r="148" spans="1:27" x14ac:dyDescent="0.4">
      <c r="A148" s="174"/>
      <c r="B148" s="174"/>
      <c r="C148" s="174"/>
      <c r="D148" s="174"/>
      <c r="E148" s="174"/>
      <c r="F148" s="174"/>
      <c r="G148" s="174"/>
      <c r="H148" s="174"/>
      <c r="I148" s="174"/>
      <c r="J148" s="174"/>
      <c r="K148" s="174"/>
      <c r="L148" s="174"/>
      <c r="M148" s="174"/>
      <c r="N148" s="174"/>
      <c r="O148" s="174"/>
      <c r="P148" s="174"/>
      <c r="Q148" s="174"/>
      <c r="R148" s="174"/>
      <c r="S148" s="174"/>
      <c r="T148" s="174"/>
      <c r="U148" s="174"/>
      <c r="V148" s="174"/>
      <c r="W148" s="174"/>
      <c r="X148" s="174"/>
      <c r="Y148" s="174"/>
      <c r="Z148" s="174"/>
      <c r="AA148" s="174"/>
    </row>
    <row r="149" spans="1:27" x14ac:dyDescent="0.4">
      <c r="A149" s="174"/>
      <c r="B149" s="174"/>
      <c r="C149" s="174"/>
      <c r="D149" s="174"/>
      <c r="E149" s="174"/>
      <c r="F149" s="174"/>
      <c r="G149" s="174"/>
      <c r="H149" s="174"/>
      <c r="I149" s="174"/>
      <c r="J149" s="174"/>
      <c r="K149" s="174"/>
      <c r="L149" s="174"/>
      <c r="M149" s="174"/>
      <c r="N149" s="174"/>
      <c r="O149" s="174"/>
      <c r="P149" s="174"/>
      <c r="Q149" s="174"/>
      <c r="R149" s="174"/>
      <c r="S149" s="174"/>
      <c r="T149" s="174"/>
      <c r="U149" s="174"/>
      <c r="V149" s="174"/>
      <c r="W149" s="174"/>
      <c r="X149" s="174"/>
      <c r="Y149" s="174"/>
      <c r="Z149" s="174"/>
      <c r="AA149" s="174"/>
    </row>
    <row r="150" spans="1:27" x14ac:dyDescent="0.4">
      <c r="A150" s="174"/>
      <c r="B150" s="174"/>
      <c r="C150" s="174"/>
      <c r="D150" s="174"/>
      <c r="E150" s="174"/>
      <c r="F150" s="174"/>
      <c r="G150" s="174"/>
      <c r="H150" s="174"/>
      <c r="I150" s="174"/>
      <c r="J150" s="174"/>
      <c r="K150" s="174"/>
      <c r="L150" s="174"/>
      <c r="M150" s="174"/>
      <c r="N150" s="174"/>
      <c r="O150" s="174"/>
      <c r="P150" s="174"/>
      <c r="Q150" s="174"/>
      <c r="R150" s="174"/>
      <c r="S150" s="174"/>
      <c r="T150" s="174"/>
      <c r="U150" s="174"/>
      <c r="V150" s="174"/>
      <c r="W150" s="174"/>
      <c r="X150" s="174"/>
      <c r="Y150" s="174"/>
      <c r="Z150" s="174"/>
      <c r="AA150" s="174"/>
    </row>
    <row r="151" spans="1:27" x14ac:dyDescent="0.4">
      <c r="A151" s="174"/>
      <c r="B151" s="174"/>
      <c r="C151" s="174"/>
      <c r="D151" s="174"/>
      <c r="E151" s="174"/>
      <c r="F151" s="174"/>
      <c r="G151" s="174"/>
      <c r="H151" s="174"/>
      <c r="I151" s="174"/>
      <c r="J151" s="174"/>
      <c r="K151" s="174"/>
      <c r="L151" s="174"/>
      <c r="M151" s="174"/>
      <c r="N151" s="174"/>
      <c r="O151" s="174"/>
      <c r="P151" s="174"/>
      <c r="Q151" s="174"/>
      <c r="R151" s="174"/>
      <c r="S151" s="174"/>
      <c r="T151" s="174"/>
      <c r="U151" s="174"/>
      <c r="V151" s="174"/>
      <c r="W151" s="174"/>
      <c r="X151" s="174"/>
      <c r="Y151" s="174"/>
      <c r="Z151" s="174"/>
      <c r="AA151" s="174"/>
    </row>
    <row r="152" spans="1:27" x14ac:dyDescent="0.4">
      <c r="A152" s="174"/>
      <c r="B152" s="174"/>
      <c r="C152" s="174"/>
      <c r="D152" s="174"/>
      <c r="E152" s="174"/>
      <c r="F152" s="174"/>
      <c r="G152" s="174"/>
      <c r="H152" s="174"/>
      <c r="I152" s="174"/>
      <c r="J152" s="174"/>
      <c r="K152" s="174"/>
      <c r="L152" s="174"/>
      <c r="M152" s="174"/>
      <c r="N152" s="174"/>
      <c r="O152" s="174"/>
      <c r="P152" s="174"/>
      <c r="Q152" s="174"/>
      <c r="R152" s="174"/>
      <c r="S152" s="174"/>
      <c r="T152" s="174"/>
      <c r="U152" s="174"/>
      <c r="V152" s="174"/>
      <c r="W152" s="174"/>
      <c r="X152" s="174"/>
      <c r="Y152" s="174"/>
      <c r="Z152" s="174"/>
      <c r="AA152" s="174"/>
    </row>
    <row r="153" spans="1:27" x14ac:dyDescent="0.4">
      <c r="A153" s="174"/>
      <c r="B153" s="174"/>
      <c r="C153" s="174"/>
      <c r="D153" s="174"/>
      <c r="E153" s="174"/>
      <c r="F153" s="174"/>
      <c r="G153" s="174"/>
      <c r="H153" s="174"/>
      <c r="I153" s="174"/>
      <c r="J153" s="174"/>
      <c r="K153" s="174"/>
      <c r="L153" s="174"/>
      <c r="M153" s="174"/>
      <c r="N153" s="174"/>
      <c r="O153" s="174"/>
      <c r="P153" s="174"/>
      <c r="Q153" s="174"/>
      <c r="R153" s="174"/>
      <c r="S153" s="174"/>
      <c r="T153" s="174"/>
      <c r="U153" s="174"/>
      <c r="V153" s="174"/>
      <c r="W153" s="174"/>
      <c r="X153" s="174"/>
      <c r="Y153" s="174"/>
      <c r="Z153" s="174"/>
      <c r="AA153" s="174"/>
    </row>
    <row r="154" spans="1:27" x14ac:dyDescent="0.4">
      <c r="A154" s="174"/>
      <c r="B154" s="174"/>
      <c r="C154" s="174"/>
      <c r="D154" s="174"/>
      <c r="E154" s="174"/>
      <c r="F154" s="174"/>
      <c r="G154" s="174"/>
      <c r="H154" s="174"/>
      <c r="I154" s="174"/>
      <c r="J154" s="174"/>
      <c r="K154" s="174"/>
      <c r="L154" s="174"/>
      <c r="M154" s="174"/>
      <c r="N154" s="174"/>
      <c r="O154" s="174"/>
      <c r="P154" s="174"/>
      <c r="Q154" s="174"/>
      <c r="R154" s="174"/>
      <c r="S154" s="174"/>
      <c r="T154" s="174"/>
      <c r="U154" s="174"/>
      <c r="V154" s="174"/>
      <c r="W154" s="174"/>
      <c r="X154" s="174"/>
      <c r="Y154" s="174"/>
      <c r="Z154" s="174"/>
      <c r="AA154" s="174"/>
    </row>
    <row r="155" spans="1:27" x14ac:dyDescent="0.4">
      <c r="A155" s="174"/>
      <c r="B155" s="174"/>
      <c r="C155" s="174"/>
      <c r="D155" s="174"/>
      <c r="E155" s="174"/>
      <c r="F155" s="174"/>
      <c r="G155" s="174"/>
      <c r="H155" s="174"/>
      <c r="I155" s="174"/>
      <c r="J155" s="174"/>
      <c r="K155" s="174"/>
      <c r="L155" s="174"/>
      <c r="M155" s="174"/>
      <c r="N155" s="174"/>
      <c r="O155" s="174"/>
      <c r="P155" s="174"/>
      <c r="Q155" s="174"/>
      <c r="R155" s="174"/>
      <c r="S155" s="174"/>
      <c r="T155" s="174"/>
      <c r="U155" s="174"/>
      <c r="V155" s="174"/>
      <c r="W155" s="174"/>
      <c r="X155" s="174"/>
      <c r="Y155" s="174"/>
      <c r="Z155" s="174"/>
      <c r="AA155" s="174"/>
    </row>
    <row r="156" spans="1:27" x14ac:dyDescent="0.4">
      <c r="A156" s="174"/>
      <c r="B156" s="174"/>
      <c r="C156" s="174"/>
      <c r="D156" s="174"/>
      <c r="E156" s="174"/>
      <c r="F156" s="174"/>
      <c r="G156" s="174"/>
      <c r="H156" s="174"/>
      <c r="I156" s="174"/>
      <c r="J156" s="174"/>
      <c r="K156" s="174"/>
      <c r="L156" s="174"/>
      <c r="M156" s="174"/>
      <c r="N156" s="174"/>
      <c r="O156" s="174"/>
      <c r="P156" s="174"/>
      <c r="Q156" s="174"/>
      <c r="R156" s="174"/>
      <c r="S156" s="174"/>
      <c r="T156" s="174"/>
      <c r="U156" s="174"/>
      <c r="V156" s="174"/>
      <c r="W156" s="174"/>
      <c r="X156" s="174"/>
      <c r="Y156" s="174"/>
      <c r="Z156" s="174"/>
      <c r="AA156" s="174"/>
    </row>
    <row r="157" spans="1:27" x14ac:dyDescent="0.4">
      <c r="A157" s="174"/>
      <c r="B157" s="174"/>
      <c r="C157" s="174"/>
      <c r="D157" s="174"/>
      <c r="E157" s="174"/>
      <c r="F157" s="174"/>
      <c r="G157" s="174"/>
      <c r="H157" s="174"/>
      <c r="I157" s="174"/>
      <c r="J157" s="174"/>
      <c r="K157" s="174"/>
      <c r="L157" s="174"/>
      <c r="M157" s="174"/>
      <c r="N157" s="174"/>
      <c r="O157" s="174"/>
      <c r="P157" s="174"/>
      <c r="Q157" s="174"/>
      <c r="R157" s="174"/>
      <c r="S157" s="174"/>
      <c r="T157" s="174"/>
      <c r="U157" s="174"/>
      <c r="V157" s="174"/>
      <c r="W157" s="174"/>
      <c r="X157" s="174"/>
      <c r="Y157" s="174"/>
      <c r="Z157" s="174"/>
      <c r="AA157" s="174"/>
    </row>
    <row r="158" spans="1:27" x14ac:dyDescent="0.4">
      <c r="A158" s="174"/>
      <c r="B158" s="174"/>
      <c r="C158" s="174"/>
      <c r="D158" s="174"/>
      <c r="E158" s="174"/>
      <c r="F158" s="174"/>
      <c r="G158" s="174"/>
      <c r="H158" s="174"/>
      <c r="I158" s="174"/>
      <c r="J158" s="174"/>
      <c r="K158" s="174"/>
      <c r="L158" s="174"/>
      <c r="M158" s="174"/>
      <c r="N158" s="174"/>
      <c r="O158" s="174"/>
      <c r="P158" s="174"/>
      <c r="Q158" s="174"/>
      <c r="R158" s="174"/>
      <c r="S158" s="174"/>
      <c r="T158" s="174"/>
      <c r="U158" s="174"/>
      <c r="V158" s="174"/>
      <c r="W158" s="174"/>
      <c r="X158" s="174"/>
      <c r="Y158" s="174"/>
      <c r="Z158" s="174"/>
      <c r="AA158" s="174"/>
    </row>
    <row r="159" spans="1:27" x14ac:dyDescent="0.4">
      <c r="A159" s="174"/>
      <c r="B159" s="174"/>
      <c r="C159" s="174"/>
      <c r="D159" s="174"/>
      <c r="E159" s="174"/>
      <c r="F159" s="174"/>
      <c r="G159" s="174"/>
      <c r="H159" s="174"/>
      <c r="I159" s="174"/>
      <c r="J159" s="174"/>
      <c r="K159" s="174"/>
      <c r="L159" s="174"/>
      <c r="M159" s="174"/>
      <c r="N159" s="174"/>
      <c r="O159" s="174"/>
      <c r="P159" s="174"/>
      <c r="Q159" s="174"/>
      <c r="R159" s="174"/>
      <c r="S159" s="174"/>
      <c r="T159" s="174"/>
      <c r="U159" s="174"/>
      <c r="V159" s="174"/>
      <c r="W159" s="174"/>
      <c r="X159" s="174"/>
      <c r="Y159" s="174"/>
      <c r="Z159" s="174"/>
      <c r="AA159" s="174"/>
    </row>
    <row r="160" spans="1:27" x14ac:dyDescent="0.4">
      <c r="A160" s="174"/>
      <c r="B160" s="174"/>
      <c r="C160" s="174"/>
      <c r="D160" s="174"/>
      <c r="E160" s="174"/>
      <c r="F160" s="174"/>
      <c r="G160" s="174"/>
      <c r="H160" s="174"/>
      <c r="I160" s="174"/>
      <c r="J160" s="174"/>
      <c r="K160" s="174"/>
      <c r="L160" s="174"/>
      <c r="M160" s="174"/>
      <c r="N160" s="174"/>
      <c r="O160" s="174"/>
      <c r="P160" s="174"/>
      <c r="Q160" s="174"/>
      <c r="R160" s="174"/>
      <c r="S160" s="174"/>
      <c r="T160" s="174"/>
      <c r="U160" s="174"/>
      <c r="V160" s="174"/>
      <c r="W160" s="174"/>
      <c r="X160" s="174"/>
      <c r="Y160" s="174"/>
      <c r="Z160" s="174"/>
      <c r="AA160" s="174"/>
    </row>
    <row r="161" spans="1:27" x14ac:dyDescent="0.4">
      <c r="A161" s="174"/>
      <c r="B161" s="174"/>
      <c r="C161" s="174"/>
      <c r="D161" s="174"/>
      <c r="E161" s="174"/>
      <c r="F161" s="174"/>
      <c r="G161" s="174"/>
      <c r="H161" s="174"/>
      <c r="I161" s="174"/>
      <c r="J161" s="174"/>
      <c r="K161" s="174"/>
      <c r="L161" s="174"/>
      <c r="M161" s="174"/>
      <c r="N161" s="174"/>
      <c r="O161" s="174"/>
      <c r="P161" s="174"/>
      <c r="Q161" s="174"/>
      <c r="R161" s="174"/>
      <c r="S161" s="174"/>
      <c r="T161" s="174"/>
      <c r="U161" s="174"/>
      <c r="V161" s="174"/>
      <c r="W161" s="174"/>
      <c r="X161" s="174"/>
      <c r="Y161" s="174"/>
      <c r="Z161" s="174"/>
      <c r="AA161" s="174"/>
    </row>
    <row r="162" spans="1:27" x14ac:dyDescent="0.4">
      <c r="A162" s="174"/>
      <c r="B162" s="174"/>
      <c r="C162" s="174"/>
      <c r="D162" s="174"/>
      <c r="E162" s="174"/>
      <c r="F162" s="174"/>
      <c r="G162" s="174"/>
      <c r="H162" s="174"/>
      <c r="I162" s="174"/>
      <c r="J162" s="174"/>
      <c r="K162" s="174"/>
      <c r="L162" s="174"/>
      <c r="M162" s="174"/>
      <c r="N162" s="174"/>
      <c r="O162" s="174"/>
      <c r="P162" s="174"/>
      <c r="Q162" s="174"/>
      <c r="R162" s="174"/>
      <c r="S162" s="174"/>
      <c r="T162" s="174"/>
      <c r="U162" s="174"/>
      <c r="V162" s="174"/>
      <c r="W162" s="174"/>
      <c r="X162" s="174"/>
      <c r="Y162" s="174"/>
      <c r="Z162" s="174"/>
      <c r="AA162" s="174"/>
    </row>
    <row r="163" spans="1:27" x14ac:dyDescent="0.4">
      <c r="A163" s="174"/>
      <c r="B163" s="174"/>
      <c r="C163" s="174"/>
      <c r="D163" s="174"/>
      <c r="E163" s="174"/>
      <c r="F163" s="174"/>
      <c r="G163" s="174"/>
      <c r="H163" s="174"/>
      <c r="I163" s="174"/>
      <c r="J163" s="174"/>
      <c r="K163" s="174"/>
      <c r="L163" s="174"/>
      <c r="M163" s="174"/>
      <c r="N163" s="174"/>
      <c r="O163" s="174"/>
      <c r="P163" s="174"/>
      <c r="Q163" s="174"/>
      <c r="R163" s="174"/>
      <c r="S163" s="174"/>
      <c r="T163" s="174"/>
      <c r="U163" s="174"/>
      <c r="V163" s="174"/>
      <c r="W163" s="174"/>
      <c r="X163" s="174"/>
      <c r="Y163" s="174"/>
      <c r="Z163" s="174"/>
      <c r="AA163" s="174"/>
    </row>
    <row r="164" spans="1:27" x14ac:dyDescent="0.4">
      <c r="A164" s="174"/>
      <c r="B164" s="174"/>
      <c r="C164" s="174"/>
      <c r="D164" s="174"/>
      <c r="E164" s="174"/>
      <c r="F164" s="174"/>
      <c r="G164" s="174"/>
      <c r="H164" s="174"/>
      <c r="I164" s="174"/>
      <c r="J164" s="174"/>
      <c r="K164" s="174"/>
      <c r="L164" s="174"/>
      <c r="M164" s="174"/>
      <c r="N164" s="174"/>
      <c r="O164" s="174"/>
      <c r="P164" s="174"/>
      <c r="Q164" s="174"/>
      <c r="R164" s="174"/>
      <c r="S164" s="174"/>
      <c r="T164" s="174"/>
      <c r="U164" s="174"/>
      <c r="V164" s="174"/>
      <c r="W164" s="174"/>
      <c r="X164" s="174"/>
      <c r="Y164" s="174"/>
      <c r="Z164" s="174"/>
      <c r="AA164" s="174"/>
    </row>
    <row r="165" spans="1:27" x14ac:dyDescent="0.4">
      <c r="A165" s="174"/>
      <c r="B165" s="174"/>
      <c r="C165" s="174"/>
      <c r="D165" s="174"/>
      <c r="E165" s="174"/>
      <c r="F165" s="174"/>
      <c r="G165" s="174"/>
      <c r="H165" s="174"/>
      <c r="I165" s="174"/>
      <c r="J165" s="174"/>
      <c r="K165" s="174"/>
      <c r="L165" s="174"/>
      <c r="M165" s="174"/>
      <c r="N165" s="174"/>
      <c r="O165" s="174"/>
      <c r="P165" s="174"/>
      <c r="Q165" s="174"/>
      <c r="R165" s="174"/>
      <c r="S165" s="174"/>
      <c r="T165" s="174"/>
      <c r="U165" s="174"/>
      <c r="V165" s="174"/>
      <c r="W165" s="174"/>
      <c r="X165" s="174"/>
      <c r="Y165" s="174"/>
      <c r="Z165" s="174"/>
      <c r="AA165" s="174"/>
    </row>
    <row r="166" spans="1:27" x14ac:dyDescent="0.4">
      <c r="A166" s="174"/>
      <c r="B166" s="174"/>
      <c r="C166" s="174"/>
      <c r="D166" s="174"/>
      <c r="E166" s="174"/>
      <c r="F166" s="174"/>
      <c r="G166" s="174"/>
      <c r="H166" s="174"/>
      <c r="I166" s="174"/>
      <c r="J166" s="174"/>
      <c r="K166" s="174"/>
      <c r="L166" s="174"/>
      <c r="M166" s="174"/>
      <c r="N166" s="174"/>
      <c r="O166" s="174"/>
      <c r="P166" s="174"/>
      <c r="Q166" s="174"/>
      <c r="R166" s="174"/>
      <c r="S166" s="174"/>
      <c r="T166" s="174"/>
      <c r="U166" s="174"/>
      <c r="V166" s="174"/>
      <c r="W166" s="174"/>
      <c r="X166" s="174"/>
      <c r="Y166" s="174"/>
      <c r="Z166" s="174"/>
      <c r="AA166" s="174"/>
    </row>
    <row r="167" spans="1:27" x14ac:dyDescent="0.4">
      <c r="A167" s="174"/>
      <c r="B167" s="174"/>
      <c r="C167" s="174"/>
      <c r="D167" s="174"/>
      <c r="E167" s="174"/>
      <c r="F167" s="174"/>
      <c r="G167" s="174"/>
      <c r="H167" s="174"/>
      <c r="I167" s="174"/>
      <c r="J167" s="174"/>
      <c r="K167" s="174"/>
      <c r="L167" s="174"/>
      <c r="M167" s="174"/>
      <c r="N167" s="174"/>
      <c r="O167" s="174"/>
      <c r="P167" s="174"/>
      <c r="Q167" s="174"/>
      <c r="R167" s="174"/>
      <c r="S167" s="174"/>
      <c r="T167" s="174"/>
      <c r="U167" s="174"/>
      <c r="V167" s="174"/>
      <c r="W167" s="174"/>
      <c r="X167" s="174"/>
      <c r="Y167" s="174"/>
      <c r="Z167" s="174"/>
      <c r="AA167" s="174"/>
    </row>
    <row r="168" spans="1:27" x14ac:dyDescent="0.4">
      <c r="A168" s="174"/>
      <c r="B168" s="174"/>
      <c r="C168" s="174"/>
      <c r="D168" s="174"/>
      <c r="E168" s="174"/>
      <c r="F168" s="174"/>
      <c r="G168" s="174"/>
      <c r="H168" s="174"/>
      <c r="I168" s="174"/>
      <c r="J168" s="174"/>
      <c r="K168" s="174"/>
      <c r="L168" s="174"/>
      <c r="M168" s="174"/>
      <c r="N168" s="174"/>
      <c r="O168" s="174"/>
      <c r="P168" s="174"/>
      <c r="Q168" s="174"/>
      <c r="R168" s="174"/>
      <c r="S168" s="174"/>
      <c r="T168" s="174"/>
      <c r="U168" s="174"/>
      <c r="V168" s="174"/>
      <c r="W168" s="174"/>
      <c r="X168" s="174"/>
      <c r="Y168" s="174"/>
      <c r="Z168" s="174"/>
      <c r="AA168" s="174"/>
    </row>
    <row r="169" spans="1:27" x14ac:dyDescent="0.4">
      <c r="A169" s="174"/>
      <c r="B169" s="174"/>
      <c r="C169" s="174"/>
      <c r="D169" s="174"/>
      <c r="E169" s="174"/>
      <c r="F169" s="174"/>
      <c r="G169" s="174"/>
      <c r="H169" s="174"/>
      <c r="I169" s="174"/>
      <c r="J169" s="174"/>
      <c r="K169" s="174"/>
      <c r="L169" s="174"/>
      <c r="M169" s="174"/>
      <c r="N169" s="174"/>
      <c r="O169" s="174"/>
      <c r="P169" s="174"/>
      <c r="Q169" s="174"/>
      <c r="R169" s="174"/>
      <c r="S169" s="174"/>
      <c r="T169" s="174"/>
      <c r="U169" s="174"/>
      <c r="V169" s="174"/>
      <c r="W169" s="174"/>
      <c r="X169" s="174"/>
      <c r="Y169" s="174"/>
      <c r="Z169" s="174"/>
      <c r="AA169" s="174"/>
    </row>
    <row r="170" spans="1:27" x14ac:dyDescent="0.4">
      <c r="A170" s="174"/>
      <c r="B170" s="174"/>
      <c r="C170" s="174"/>
      <c r="D170" s="174"/>
      <c r="E170" s="174"/>
      <c r="F170" s="174"/>
      <c r="G170" s="174"/>
      <c r="H170" s="174"/>
      <c r="I170" s="174"/>
      <c r="J170" s="174"/>
      <c r="K170" s="174"/>
      <c r="L170" s="174"/>
      <c r="M170" s="174"/>
      <c r="N170" s="174"/>
      <c r="O170" s="174"/>
      <c r="P170" s="174"/>
      <c r="Q170" s="174"/>
      <c r="R170" s="174"/>
      <c r="S170" s="174"/>
      <c r="T170" s="174"/>
      <c r="U170" s="174"/>
      <c r="V170" s="174"/>
      <c r="W170" s="174"/>
      <c r="X170" s="174"/>
      <c r="Y170" s="174"/>
      <c r="Z170" s="174"/>
      <c r="AA170" s="174"/>
    </row>
    <row r="171" spans="1:27" x14ac:dyDescent="0.4">
      <c r="A171" s="174"/>
      <c r="B171" s="174"/>
      <c r="C171" s="174"/>
      <c r="D171" s="174"/>
      <c r="E171" s="174"/>
      <c r="F171" s="174"/>
      <c r="G171" s="174"/>
      <c r="H171" s="174"/>
      <c r="I171" s="174"/>
      <c r="J171" s="174"/>
      <c r="K171" s="174"/>
      <c r="L171" s="174"/>
      <c r="M171" s="174"/>
      <c r="N171" s="174"/>
      <c r="O171" s="174"/>
      <c r="P171" s="174"/>
      <c r="Q171" s="174"/>
      <c r="R171" s="174"/>
      <c r="S171" s="174"/>
      <c r="T171" s="174"/>
      <c r="U171" s="174"/>
      <c r="V171" s="174"/>
      <c r="W171" s="174"/>
      <c r="X171" s="174"/>
      <c r="Y171" s="174"/>
      <c r="Z171" s="174"/>
      <c r="AA171" s="174"/>
    </row>
    <row r="172" spans="1:27" x14ac:dyDescent="0.4">
      <c r="A172" s="174"/>
      <c r="B172" s="174"/>
      <c r="C172" s="174"/>
      <c r="D172" s="174"/>
      <c r="E172" s="174"/>
      <c r="F172" s="174"/>
      <c r="G172" s="174"/>
      <c r="H172" s="174"/>
      <c r="I172" s="174"/>
      <c r="J172" s="174"/>
      <c r="K172" s="174"/>
      <c r="L172" s="174"/>
      <c r="M172" s="174"/>
      <c r="N172" s="174"/>
      <c r="O172" s="174"/>
      <c r="P172" s="174"/>
      <c r="Q172" s="174"/>
      <c r="R172" s="174"/>
      <c r="S172" s="174"/>
      <c r="T172" s="174"/>
      <c r="U172" s="174"/>
      <c r="V172" s="174"/>
      <c r="W172" s="174"/>
      <c r="X172" s="174"/>
      <c r="Y172" s="174"/>
      <c r="Z172" s="174"/>
      <c r="AA172" s="174"/>
    </row>
    <row r="173" spans="1:27" x14ac:dyDescent="0.4">
      <c r="A173" s="174"/>
      <c r="B173" s="174"/>
      <c r="C173" s="174"/>
      <c r="D173" s="174"/>
      <c r="E173" s="174"/>
      <c r="F173" s="174"/>
      <c r="G173" s="174"/>
      <c r="H173" s="174"/>
      <c r="I173" s="174"/>
      <c r="J173" s="174"/>
      <c r="K173" s="174"/>
      <c r="L173" s="174"/>
      <c r="M173" s="174"/>
      <c r="N173" s="174"/>
      <c r="O173" s="174"/>
      <c r="P173" s="174"/>
      <c r="Q173" s="174"/>
      <c r="R173" s="174"/>
      <c r="S173" s="174"/>
      <c r="T173" s="174"/>
      <c r="U173" s="174"/>
      <c r="V173" s="174"/>
      <c r="W173" s="174"/>
      <c r="X173" s="174"/>
      <c r="Y173" s="174"/>
      <c r="Z173" s="174"/>
      <c r="AA173" s="174"/>
    </row>
    <row r="174" spans="1:27" x14ac:dyDescent="0.4">
      <c r="A174" s="174"/>
      <c r="B174" s="174"/>
      <c r="C174" s="174"/>
      <c r="D174" s="174"/>
      <c r="E174" s="174"/>
      <c r="F174" s="174"/>
      <c r="G174" s="174"/>
      <c r="H174" s="174"/>
      <c r="I174" s="174"/>
      <c r="J174" s="174"/>
      <c r="K174" s="174"/>
      <c r="L174" s="174"/>
      <c r="M174" s="174"/>
      <c r="N174" s="174"/>
      <c r="O174" s="174"/>
      <c r="P174" s="174"/>
      <c r="Q174" s="174"/>
      <c r="R174" s="174"/>
      <c r="S174" s="174"/>
      <c r="T174" s="174"/>
      <c r="U174" s="174"/>
      <c r="V174" s="174"/>
      <c r="W174" s="174"/>
      <c r="X174" s="174"/>
      <c r="Y174" s="174"/>
      <c r="Z174" s="174"/>
      <c r="AA174" s="174"/>
    </row>
    <row r="175" spans="1:27" x14ac:dyDescent="0.4">
      <c r="A175" s="174"/>
      <c r="B175" s="174"/>
      <c r="C175" s="174"/>
      <c r="D175" s="174"/>
      <c r="E175" s="174"/>
      <c r="F175" s="174"/>
      <c r="G175" s="174"/>
      <c r="H175" s="174"/>
      <c r="I175" s="174"/>
      <c r="J175" s="174"/>
      <c r="K175" s="174"/>
      <c r="L175" s="174"/>
      <c r="M175" s="174"/>
      <c r="N175" s="174"/>
      <c r="O175" s="174"/>
      <c r="P175" s="174"/>
      <c r="Q175" s="174"/>
      <c r="R175" s="174"/>
      <c r="S175" s="174"/>
      <c r="T175" s="174"/>
      <c r="U175" s="174"/>
      <c r="V175" s="174"/>
      <c r="W175" s="174"/>
      <c r="X175" s="174"/>
      <c r="Y175" s="174"/>
      <c r="Z175" s="174"/>
      <c r="AA175" s="174"/>
    </row>
    <row r="176" spans="1:27" x14ac:dyDescent="0.4">
      <c r="A176" s="174"/>
      <c r="B176" s="174"/>
      <c r="C176" s="174"/>
      <c r="D176" s="174"/>
      <c r="E176" s="174"/>
      <c r="F176" s="174"/>
      <c r="G176" s="174"/>
      <c r="H176" s="174"/>
      <c r="I176" s="174"/>
      <c r="J176" s="174"/>
      <c r="K176" s="174"/>
      <c r="L176" s="174"/>
      <c r="M176" s="174"/>
      <c r="N176" s="174"/>
      <c r="O176" s="174"/>
      <c r="P176" s="174"/>
      <c r="Q176" s="174"/>
      <c r="R176" s="174"/>
      <c r="S176" s="174"/>
      <c r="T176" s="174"/>
      <c r="U176" s="174"/>
      <c r="V176" s="174"/>
      <c r="W176" s="174"/>
      <c r="X176" s="174"/>
      <c r="Y176" s="174"/>
      <c r="Z176" s="174"/>
      <c r="AA176" s="174"/>
    </row>
    <row r="177" spans="1:27" x14ac:dyDescent="0.4">
      <c r="A177" s="174"/>
      <c r="B177" s="174"/>
      <c r="C177" s="174"/>
      <c r="D177" s="174"/>
      <c r="E177" s="174"/>
      <c r="F177" s="174"/>
      <c r="G177" s="174"/>
      <c r="H177" s="174"/>
      <c r="I177" s="174"/>
      <c r="J177" s="174"/>
      <c r="K177" s="174"/>
      <c r="L177" s="174"/>
      <c r="M177" s="174"/>
      <c r="N177" s="174"/>
      <c r="O177" s="174"/>
      <c r="P177" s="174"/>
      <c r="Q177" s="174"/>
      <c r="R177" s="174"/>
      <c r="S177" s="174"/>
      <c r="T177" s="174"/>
      <c r="U177" s="174"/>
      <c r="V177" s="174"/>
      <c r="W177" s="174"/>
      <c r="X177" s="174"/>
      <c r="Y177" s="174"/>
      <c r="Z177" s="174"/>
      <c r="AA177" s="174"/>
    </row>
    <row r="178" spans="1:27" x14ac:dyDescent="0.4">
      <c r="A178" s="174"/>
      <c r="B178" s="174"/>
      <c r="C178" s="174"/>
      <c r="D178" s="174"/>
      <c r="E178" s="174"/>
      <c r="F178" s="174"/>
      <c r="G178" s="174"/>
      <c r="H178" s="174"/>
      <c r="I178" s="174"/>
      <c r="J178" s="174"/>
      <c r="K178" s="174"/>
      <c r="L178" s="174"/>
      <c r="M178" s="174"/>
      <c r="N178" s="174"/>
      <c r="O178" s="174"/>
      <c r="P178" s="174"/>
      <c r="Q178" s="174"/>
      <c r="R178" s="174"/>
      <c r="S178" s="174"/>
      <c r="T178" s="174"/>
      <c r="U178" s="174"/>
      <c r="V178" s="174"/>
      <c r="W178" s="174"/>
      <c r="X178" s="174"/>
      <c r="Y178" s="174"/>
      <c r="Z178" s="174"/>
      <c r="AA178" s="174"/>
    </row>
    <row r="179" spans="1:27" x14ac:dyDescent="0.4">
      <c r="A179" s="174"/>
      <c r="B179" s="174"/>
      <c r="C179" s="174"/>
      <c r="D179" s="174"/>
      <c r="E179" s="174"/>
      <c r="F179" s="174"/>
      <c r="G179" s="174"/>
      <c r="H179" s="174"/>
      <c r="I179" s="174"/>
      <c r="J179" s="174"/>
      <c r="K179" s="174"/>
      <c r="L179" s="174"/>
      <c r="M179" s="174"/>
      <c r="N179" s="174"/>
      <c r="O179" s="174"/>
      <c r="P179" s="174"/>
      <c r="Q179" s="174"/>
      <c r="R179" s="174"/>
      <c r="S179" s="174"/>
      <c r="T179" s="174"/>
      <c r="U179" s="174"/>
      <c r="V179" s="174"/>
      <c r="W179" s="174"/>
      <c r="X179" s="174"/>
      <c r="Y179" s="174"/>
      <c r="Z179" s="174"/>
      <c r="AA179" s="174"/>
    </row>
    <row r="180" spans="1:27" x14ac:dyDescent="0.4">
      <c r="A180" s="174"/>
      <c r="B180" s="174"/>
      <c r="C180" s="174"/>
      <c r="D180" s="174"/>
      <c r="E180" s="174"/>
      <c r="F180" s="174"/>
      <c r="G180" s="174"/>
      <c r="H180" s="174"/>
      <c r="I180" s="174"/>
      <c r="J180" s="174"/>
      <c r="K180" s="174"/>
      <c r="L180" s="174"/>
      <c r="M180" s="174"/>
      <c r="N180" s="174"/>
      <c r="O180" s="174"/>
      <c r="P180" s="174"/>
      <c r="Q180" s="174"/>
      <c r="R180" s="174"/>
      <c r="S180" s="174"/>
      <c r="T180" s="174"/>
      <c r="U180" s="174"/>
      <c r="V180" s="174"/>
      <c r="W180" s="174"/>
      <c r="X180" s="174"/>
      <c r="Y180" s="174"/>
      <c r="Z180" s="174"/>
      <c r="AA180" s="174"/>
    </row>
    <row r="181" spans="1:27" x14ac:dyDescent="0.4">
      <c r="A181" s="174"/>
      <c r="B181" s="174"/>
      <c r="C181" s="174"/>
      <c r="D181" s="174"/>
      <c r="E181" s="174"/>
      <c r="F181" s="174"/>
      <c r="G181" s="174"/>
      <c r="H181" s="174"/>
      <c r="I181" s="174"/>
      <c r="J181" s="174"/>
      <c r="K181" s="174"/>
      <c r="L181" s="174"/>
      <c r="M181" s="174"/>
      <c r="N181" s="174"/>
      <c r="O181" s="174"/>
      <c r="P181" s="174"/>
      <c r="Q181" s="174"/>
      <c r="R181" s="174"/>
      <c r="S181" s="174"/>
      <c r="T181" s="174"/>
      <c r="U181" s="174"/>
      <c r="V181" s="174"/>
      <c r="W181" s="174"/>
      <c r="X181" s="174"/>
      <c r="Y181" s="174"/>
      <c r="Z181" s="174"/>
      <c r="AA181" s="174"/>
    </row>
    <row r="182" spans="1:27" x14ac:dyDescent="0.4">
      <c r="A182" s="174"/>
      <c r="B182" s="174"/>
      <c r="C182" s="174"/>
      <c r="D182" s="174"/>
      <c r="E182" s="174"/>
      <c r="F182" s="174"/>
      <c r="G182" s="174"/>
      <c r="H182" s="174"/>
      <c r="I182" s="174"/>
      <c r="J182" s="174"/>
      <c r="K182" s="174"/>
      <c r="L182" s="174"/>
      <c r="M182" s="174"/>
      <c r="N182" s="174"/>
      <c r="O182" s="174"/>
      <c r="P182" s="174"/>
      <c r="Q182" s="174"/>
      <c r="R182" s="174"/>
      <c r="S182" s="174"/>
      <c r="T182" s="174"/>
      <c r="U182" s="174"/>
      <c r="V182" s="174"/>
      <c r="W182" s="174"/>
      <c r="X182" s="174"/>
      <c r="Y182" s="174"/>
      <c r="Z182" s="174"/>
      <c r="AA182" s="174"/>
    </row>
    <row r="183" spans="1:27" x14ac:dyDescent="0.4">
      <c r="A183" s="174"/>
      <c r="B183" s="174"/>
      <c r="C183" s="174"/>
      <c r="D183" s="174"/>
      <c r="E183" s="174"/>
      <c r="F183" s="174"/>
      <c r="G183" s="174"/>
      <c r="H183" s="174"/>
      <c r="I183" s="174"/>
      <c r="J183" s="174"/>
      <c r="K183" s="174"/>
      <c r="L183" s="174"/>
      <c r="M183" s="174"/>
      <c r="N183" s="174"/>
      <c r="O183" s="174"/>
      <c r="P183" s="174"/>
      <c r="Q183" s="174"/>
      <c r="R183" s="174"/>
      <c r="S183" s="174"/>
      <c r="T183" s="174"/>
      <c r="U183" s="174"/>
      <c r="V183" s="174"/>
      <c r="W183" s="174"/>
      <c r="X183" s="174"/>
      <c r="Y183" s="174"/>
      <c r="Z183" s="174"/>
      <c r="AA183" s="174"/>
    </row>
    <row r="184" spans="1:27" x14ac:dyDescent="0.4">
      <c r="A184" s="174"/>
      <c r="B184" s="174"/>
      <c r="C184" s="174"/>
      <c r="D184" s="174"/>
      <c r="E184" s="174"/>
      <c r="F184" s="174"/>
      <c r="G184" s="174"/>
      <c r="H184" s="174"/>
      <c r="I184" s="174"/>
      <c r="J184" s="174"/>
      <c r="K184" s="174"/>
      <c r="L184" s="174"/>
      <c r="M184" s="174"/>
      <c r="N184" s="174"/>
      <c r="O184" s="174"/>
      <c r="P184" s="174"/>
      <c r="Q184" s="174"/>
      <c r="R184" s="174"/>
      <c r="S184" s="174"/>
      <c r="T184" s="174"/>
      <c r="U184" s="174"/>
      <c r="V184" s="174"/>
      <c r="W184" s="174"/>
      <c r="X184" s="174"/>
      <c r="Y184" s="174"/>
      <c r="Z184" s="174"/>
      <c r="AA184" s="174"/>
    </row>
    <row r="185" spans="1:27" x14ac:dyDescent="0.4">
      <c r="A185" s="174"/>
      <c r="B185" s="174"/>
      <c r="C185" s="174"/>
      <c r="D185" s="174"/>
      <c r="E185" s="174"/>
      <c r="F185" s="174"/>
      <c r="G185" s="174"/>
      <c r="H185" s="174"/>
      <c r="I185" s="174"/>
      <c r="J185" s="174"/>
      <c r="K185" s="174"/>
      <c r="L185" s="174"/>
      <c r="M185" s="174"/>
      <c r="N185" s="174"/>
      <c r="O185" s="174"/>
      <c r="P185" s="174"/>
      <c r="Q185" s="174"/>
      <c r="R185" s="174"/>
      <c r="S185" s="174"/>
      <c r="T185" s="174"/>
      <c r="U185" s="174"/>
      <c r="V185" s="174"/>
      <c r="W185" s="174"/>
      <c r="X185" s="174"/>
      <c r="Y185" s="174"/>
      <c r="Z185" s="174"/>
      <c r="AA185" s="174"/>
    </row>
    <row r="186" spans="1:27" x14ac:dyDescent="0.4">
      <c r="A186" s="174"/>
      <c r="B186" s="174"/>
      <c r="C186" s="174"/>
      <c r="D186" s="174"/>
      <c r="E186" s="174"/>
      <c r="F186" s="174"/>
      <c r="G186" s="174"/>
      <c r="H186" s="174"/>
      <c r="I186" s="174"/>
      <c r="J186" s="174"/>
      <c r="K186" s="174"/>
      <c r="L186" s="174"/>
      <c r="M186" s="174"/>
      <c r="N186" s="174"/>
      <c r="O186" s="174"/>
      <c r="P186" s="174"/>
      <c r="Q186" s="174"/>
      <c r="R186" s="174"/>
      <c r="S186" s="174"/>
      <c r="T186" s="174"/>
      <c r="U186" s="174"/>
      <c r="V186" s="174"/>
      <c r="W186" s="174"/>
      <c r="X186" s="174"/>
      <c r="Y186" s="174"/>
      <c r="Z186" s="174"/>
      <c r="AA186" s="174"/>
    </row>
    <row r="187" spans="1:27" x14ac:dyDescent="0.4">
      <c r="A187" s="174"/>
      <c r="B187" s="174"/>
      <c r="C187" s="174"/>
      <c r="D187" s="174"/>
      <c r="E187" s="174"/>
      <c r="F187" s="174"/>
      <c r="G187" s="174"/>
      <c r="H187" s="174"/>
      <c r="I187" s="174"/>
      <c r="J187" s="174"/>
      <c r="K187" s="174"/>
      <c r="L187" s="174"/>
      <c r="M187" s="174"/>
      <c r="N187" s="174"/>
      <c r="O187" s="174"/>
      <c r="P187" s="174"/>
      <c r="Q187" s="174"/>
      <c r="R187" s="174"/>
      <c r="S187" s="174"/>
      <c r="T187" s="174"/>
      <c r="U187" s="174"/>
      <c r="V187" s="174"/>
      <c r="W187" s="174"/>
      <c r="X187" s="174"/>
      <c r="Y187" s="174"/>
      <c r="Z187" s="174"/>
      <c r="AA187" s="174"/>
    </row>
    <row r="188" spans="1:27" x14ac:dyDescent="0.4">
      <c r="A188" s="174"/>
      <c r="B188" s="174"/>
      <c r="C188" s="174"/>
      <c r="D188" s="174"/>
      <c r="E188" s="174"/>
      <c r="F188" s="174"/>
      <c r="G188" s="174"/>
      <c r="H188" s="174"/>
      <c r="I188" s="174"/>
      <c r="J188" s="174"/>
      <c r="K188" s="174"/>
      <c r="L188" s="174"/>
      <c r="M188" s="174"/>
      <c r="N188" s="174"/>
      <c r="O188" s="174"/>
      <c r="P188" s="174"/>
      <c r="Q188" s="174"/>
      <c r="R188" s="174"/>
      <c r="S188" s="174"/>
      <c r="T188" s="174"/>
      <c r="U188" s="174"/>
      <c r="V188" s="174"/>
      <c r="W188" s="174"/>
      <c r="X188" s="174"/>
      <c r="Y188" s="174"/>
      <c r="Z188" s="174"/>
      <c r="AA188" s="174"/>
    </row>
    <row r="189" spans="1:27" x14ac:dyDescent="0.4">
      <c r="A189" s="174"/>
      <c r="B189" s="174"/>
      <c r="C189" s="174"/>
      <c r="D189" s="174"/>
      <c r="E189" s="174"/>
      <c r="F189" s="174"/>
      <c r="G189" s="174"/>
      <c r="H189" s="174"/>
      <c r="I189" s="174"/>
      <c r="J189" s="174"/>
      <c r="K189" s="174"/>
      <c r="L189" s="174"/>
      <c r="M189" s="174"/>
      <c r="N189" s="174"/>
      <c r="O189" s="174"/>
      <c r="P189" s="174"/>
      <c r="Q189" s="174"/>
      <c r="R189" s="174"/>
      <c r="S189" s="174"/>
      <c r="T189" s="174"/>
      <c r="U189" s="174"/>
      <c r="V189" s="174"/>
      <c r="W189" s="174"/>
      <c r="X189" s="174"/>
      <c r="Y189" s="174"/>
      <c r="Z189" s="174"/>
      <c r="AA189" s="174"/>
    </row>
    <row r="190" spans="1:27" x14ac:dyDescent="0.4">
      <c r="A190" s="174"/>
      <c r="B190" s="174"/>
      <c r="C190" s="174"/>
      <c r="D190" s="174"/>
      <c r="E190" s="174"/>
      <c r="F190" s="174"/>
      <c r="G190" s="174"/>
      <c r="H190" s="174"/>
      <c r="I190" s="174"/>
      <c r="J190" s="174"/>
      <c r="K190" s="174"/>
      <c r="L190" s="174"/>
      <c r="M190" s="174"/>
      <c r="N190" s="174"/>
      <c r="O190" s="174"/>
      <c r="P190" s="174"/>
      <c r="Q190" s="174"/>
      <c r="R190" s="174"/>
      <c r="S190" s="174"/>
      <c r="T190" s="174"/>
      <c r="U190" s="174"/>
      <c r="V190" s="174"/>
      <c r="W190" s="174"/>
      <c r="X190" s="174"/>
      <c r="Y190" s="174"/>
      <c r="Z190" s="174"/>
      <c r="AA190" s="174"/>
    </row>
    <row r="191" spans="1:27" x14ac:dyDescent="0.4">
      <c r="A191" s="174"/>
      <c r="B191" s="174"/>
      <c r="C191" s="174"/>
      <c r="D191" s="174"/>
      <c r="E191" s="174"/>
      <c r="F191" s="174"/>
      <c r="G191" s="174"/>
      <c r="H191" s="174"/>
      <c r="I191" s="174"/>
      <c r="J191" s="174"/>
      <c r="K191" s="174"/>
      <c r="L191" s="174"/>
      <c r="M191" s="174"/>
      <c r="N191" s="174"/>
      <c r="O191" s="174"/>
      <c r="P191" s="174"/>
      <c r="Q191" s="174"/>
      <c r="R191" s="174"/>
      <c r="S191" s="174"/>
      <c r="T191" s="174"/>
      <c r="U191" s="174"/>
      <c r="V191" s="174"/>
      <c r="W191" s="174"/>
      <c r="X191" s="174"/>
      <c r="Y191" s="174"/>
      <c r="Z191" s="174"/>
      <c r="AA191" s="174"/>
    </row>
    <row r="192" spans="1:27" x14ac:dyDescent="0.4">
      <c r="A192" s="174"/>
      <c r="B192" s="174"/>
      <c r="C192" s="174"/>
      <c r="D192" s="174"/>
      <c r="E192" s="174"/>
      <c r="F192" s="174"/>
      <c r="G192" s="174"/>
      <c r="H192" s="174"/>
      <c r="I192" s="174"/>
      <c r="J192" s="174"/>
      <c r="K192" s="174"/>
      <c r="L192" s="174"/>
      <c r="M192" s="174"/>
      <c r="N192" s="174"/>
      <c r="O192" s="174"/>
      <c r="P192" s="174"/>
      <c r="Q192" s="174"/>
      <c r="R192" s="174"/>
      <c r="S192" s="174"/>
      <c r="T192" s="174"/>
      <c r="U192" s="174"/>
      <c r="V192" s="174"/>
      <c r="W192" s="174"/>
      <c r="X192" s="174"/>
      <c r="Y192" s="174"/>
      <c r="Z192" s="174"/>
      <c r="AA192" s="174"/>
    </row>
    <row r="193" spans="1:27" x14ac:dyDescent="0.4">
      <c r="A193" s="174"/>
      <c r="B193" s="174"/>
      <c r="C193" s="174"/>
      <c r="D193" s="174"/>
      <c r="E193" s="174"/>
      <c r="F193" s="174"/>
      <c r="G193" s="174"/>
      <c r="H193" s="174"/>
      <c r="I193" s="174"/>
      <c r="J193" s="174"/>
      <c r="K193" s="174"/>
      <c r="L193" s="174"/>
      <c r="M193" s="174"/>
      <c r="N193" s="174"/>
      <c r="O193" s="174"/>
      <c r="P193" s="174"/>
      <c r="Q193" s="174"/>
      <c r="R193" s="174"/>
      <c r="S193" s="174"/>
      <c r="T193" s="174"/>
      <c r="U193" s="174"/>
      <c r="V193" s="174"/>
      <c r="W193" s="174"/>
      <c r="X193" s="174"/>
      <c r="Y193" s="174"/>
      <c r="Z193" s="174"/>
      <c r="AA193" s="174"/>
    </row>
    <row r="194" spans="1:27" x14ac:dyDescent="0.4">
      <c r="A194" s="174"/>
      <c r="B194" s="174"/>
      <c r="C194" s="174"/>
      <c r="D194" s="174"/>
      <c r="E194" s="174"/>
      <c r="F194" s="174"/>
      <c r="G194" s="174"/>
      <c r="H194" s="174"/>
      <c r="I194" s="174"/>
      <c r="J194" s="174"/>
      <c r="K194" s="174"/>
      <c r="L194" s="174"/>
      <c r="M194" s="174"/>
      <c r="N194" s="174"/>
      <c r="O194" s="174"/>
      <c r="P194" s="174"/>
      <c r="Q194" s="174"/>
      <c r="R194" s="174"/>
      <c r="S194" s="174"/>
      <c r="T194" s="174"/>
      <c r="U194" s="174"/>
      <c r="V194" s="174"/>
      <c r="W194" s="174"/>
      <c r="X194" s="174"/>
      <c r="Y194" s="174"/>
      <c r="Z194" s="174"/>
      <c r="AA194" s="174"/>
    </row>
    <row r="195" spans="1:27" x14ac:dyDescent="0.4">
      <c r="A195" s="174"/>
      <c r="B195" s="174"/>
      <c r="C195" s="174"/>
      <c r="D195" s="174"/>
      <c r="E195" s="174"/>
      <c r="F195" s="174"/>
      <c r="G195" s="174"/>
      <c r="H195" s="174"/>
      <c r="I195" s="174"/>
      <c r="J195" s="174"/>
      <c r="K195" s="174"/>
      <c r="L195" s="174"/>
      <c r="M195" s="174"/>
      <c r="N195" s="174"/>
      <c r="O195" s="174"/>
      <c r="P195" s="174"/>
      <c r="Q195" s="174"/>
      <c r="R195" s="174"/>
      <c r="S195" s="174"/>
      <c r="T195" s="174"/>
      <c r="U195" s="174"/>
      <c r="V195" s="174"/>
      <c r="W195" s="174"/>
      <c r="X195" s="174"/>
      <c r="Y195" s="174"/>
      <c r="Z195" s="174"/>
      <c r="AA195" s="174"/>
    </row>
    <row r="196" spans="1:27" x14ac:dyDescent="0.4">
      <c r="A196" s="174"/>
      <c r="B196" s="174"/>
      <c r="C196" s="174"/>
      <c r="D196" s="174"/>
      <c r="E196" s="174"/>
      <c r="F196" s="174"/>
      <c r="G196" s="174"/>
      <c r="H196" s="174"/>
      <c r="I196" s="174"/>
      <c r="J196" s="174"/>
      <c r="K196" s="174"/>
      <c r="L196" s="174"/>
      <c r="M196" s="174"/>
      <c r="N196" s="174"/>
      <c r="O196" s="174"/>
      <c r="P196" s="174"/>
      <c r="Q196" s="174"/>
      <c r="R196" s="174"/>
      <c r="S196" s="174"/>
      <c r="T196" s="174"/>
      <c r="U196" s="174"/>
      <c r="V196" s="174"/>
      <c r="W196" s="174"/>
      <c r="X196" s="174"/>
      <c r="Y196" s="174"/>
      <c r="Z196" s="174"/>
      <c r="AA196" s="174"/>
    </row>
    <row r="197" spans="1:27" x14ac:dyDescent="0.4">
      <c r="A197" s="174"/>
      <c r="B197" s="174"/>
      <c r="C197" s="174"/>
      <c r="D197" s="174"/>
      <c r="E197" s="174"/>
      <c r="F197" s="174"/>
      <c r="G197" s="174"/>
      <c r="H197" s="174"/>
      <c r="I197" s="174"/>
      <c r="J197" s="174"/>
      <c r="K197" s="174"/>
      <c r="L197" s="174"/>
      <c r="M197" s="174"/>
      <c r="N197" s="174"/>
      <c r="O197" s="174"/>
      <c r="P197" s="174"/>
      <c r="Q197" s="174"/>
      <c r="R197" s="174"/>
      <c r="S197" s="174"/>
      <c r="T197" s="174"/>
      <c r="U197" s="174"/>
      <c r="V197" s="174"/>
      <c r="W197" s="174"/>
      <c r="X197" s="174"/>
      <c r="Y197" s="174"/>
      <c r="Z197" s="174"/>
      <c r="AA197" s="174"/>
    </row>
    <row r="198" spans="1:27" x14ac:dyDescent="0.4">
      <c r="A198" s="174"/>
      <c r="B198" s="174"/>
      <c r="C198" s="174"/>
      <c r="D198" s="174"/>
      <c r="E198" s="174"/>
      <c r="F198" s="174"/>
      <c r="G198" s="174"/>
      <c r="H198" s="174"/>
      <c r="I198" s="174"/>
      <c r="J198" s="174"/>
      <c r="K198" s="174"/>
      <c r="L198" s="174"/>
      <c r="M198" s="174"/>
      <c r="N198" s="174"/>
      <c r="O198" s="174"/>
      <c r="P198" s="174"/>
      <c r="Q198" s="174"/>
      <c r="R198" s="174"/>
      <c r="S198" s="174"/>
      <c r="T198" s="174"/>
      <c r="U198" s="174"/>
      <c r="V198" s="174"/>
      <c r="W198" s="174"/>
      <c r="X198" s="174"/>
      <c r="Y198" s="174"/>
      <c r="Z198" s="174"/>
      <c r="AA198" s="174"/>
    </row>
    <row r="199" spans="1:27" x14ac:dyDescent="0.4">
      <c r="A199" s="174"/>
      <c r="B199" s="174"/>
      <c r="C199" s="174"/>
      <c r="D199" s="174"/>
      <c r="E199" s="174"/>
      <c r="F199" s="174"/>
      <c r="G199" s="174"/>
      <c r="H199" s="174"/>
      <c r="I199" s="174"/>
      <c r="J199" s="174"/>
      <c r="K199" s="174"/>
      <c r="L199" s="174"/>
      <c r="M199" s="174"/>
      <c r="N199" s="174"/>
      <c r="O199" s="174"/>
      <c r="P199" s="174"/>
      <c r="Q199" s="174"/>
      <c r="R199" s="174"/>
      <c r="S199" s="174"/>
      <c r="T199" s="174"/>
      <c r="U199" s="174"/>
      <c r="V199" s="174"/>
      <c r="W199" s="174"/>
      <c r="X199" s="174"/>
      <c r="Y199" s="174"/>
      <c r="Z199" s="174"/>
      <c r="AA199" s="174"/>
    </row>
    <row r="200" spans="1:27" x14ac:dyDescent="0.4">
      <c r="A200" s="174"/>
      <c r="B200" s="174"/>
      <c r="C200" s="174"/>
      <c r="D200" s="174"/>
      <c r="E200" s="174"/>
      <c r="F200" s="174"/>
      <c r="G200" s="174"/>
      <c r="H200" s="174"/>
      <c r="I200" s="174"/>
      <c r="J200" s="174"/>
      <c r="K200" s="174"/>
      <c r="L200" s="174"/>
      <c r="M200" s="174"/>
      <c r="N200" s="174"/>
      <c r="O200" s="174"/>
      <c r="P200" s="174"/>
      <c r="Q200" s="174"/>
      <c r="R200" s="174"/>
      <c r="S200" s="174"/>
      <c r="T200" s="174"/>
      <c r="U200" s="174"/>
      <c r="V200" s="174"/>
      <c r="W200" s="174"/>
      <c r="X200" s="174"/>
      <c r="Y200" s="174"/>
      <c r="Z200" s="174"/>
      <c r="AA200" s="174"/>
    </row>
    <row r="201" spans="1:27" x14ac:dyDescent="0.4">
      <c r="A201" s="174"/>
      <c r="B201" s="174"/>
      <c r="C201" s="174"/>
      <c r="D201" s="174"/>
      <c r="E201" s="174"/>
      <c r="F201" s="174"/>
      <c r="G201" s="174"/>
      <c r="H201" s="174"/>
      <c r="I201" s="174"/>
      <c r="J201" s="174"/>
      <c r="K201" s="174"/>
      <c r="L201" s="174"/>
      <c r="M201" s="174"/>
      <c r="N201" s="174"/>
      <c r="O201" s="174"/>
      <c r="P201" s="174"/>
      <c r="Q201" s="174"/>
      <c r="R201" s="174"/>
      <c r="S201" s="174"/>
      <c r="T201" s="174"/>
      <c r="U201" s="174"/>
      <c r="V201" s="174"/>
      <c r="W201" s="174"/>
      <c r="X201" s="174"/>
      <c r="Y201" s="174"/>
      <c r="Z201" s="174"/>
      <c r="AA201" s="174"/>
    </row>
    <row r="202" spans="1:27" x14ac:dyDescent="0.4">
      <c r="A202" s="174"/>
      <c r="B202" s="174"/>
      <c r="C202" s="174"/>
      <c r="D202" s="174"/>
      <c r="E202" s="174"/>
      <c r="F202" s="174"/>
      <c r="G202" s="174"/>
      <c r="H202" s="174"/>
      <c r="I202" s="174"/>
      <c r="J202" s="174"/>
      <c r="K202" s="174"/>
      <c r="L202" s="174"/>
      <c r="M202" s="174"/>
      <c r="N202" s="174"/>
      <c r="O202" s="174"/>
      <c r="P202" s="174"/>
      <c r="Q202" s="174"/>
      <c r="R202" s="174"/>
      <c r="S202" s="174"/>
      <c r="T202" s="174"/>
      <c r="U202" s="174"/>
      <c r="V202" s="174"/>
      <c r="W202" s="174"/>
      <c r="X202" s="174"/>
      <c r="Y202" s="174"/>
      <c r="Z202" s="174"/>
      <c r="AA202" s="174"/>
    </row>
    <row r="203" spans="1:27" x14ac:dyDescent="0.4">
      <c r="A203" s="174"/>
      <c r="B203" s="174"/>
      <c r="C203" s="174"/>
      <c r="D203" s="174"/>
      <c r="E203" s="174"/>
      <c r="F203" s="174"/>
      <c r="G203" s="174"/>
      <c r="H203" s="174"/>
      <c r="I203" s="174"/>
      <c r="J203" s="174"/>
      <c r="K203" s="174"/>
      <c r="L203" s="174"/>
      <c r="M203" s="174"/>
      <c r="N203" s="174"/>
      <c r="O203" s="174"/>
      <c r="P203" s="174"/>
      <c r="Q203" s="174"/>
      <c r="R203" s="174"/>
      <c r="S203" s="174"/>
      <c r="T203" s="174"/>
      <c r="U203" s="174"/>
      <c r="V203" s="174"/>
      <c r="W203" s="174"/>
      <c r="X203" s="174"/>
      <c r="Y203" s="174"/>
      <c r="Z203" s="174"/>
      <c r="AA203" s="174"/>
    </row>
    <row r="204" spans="1:27" x14ac:dyDescent="0.4">
      <c r="A204" s="174"/>
      <c r="B204" s="174"/>
      <c r="C204" s="174"/>
      <c r="D204" s="174"/>
      <c r="E204" s="174"/>
      <c r="F204" s="174"/>
      <c r="G204" s="174"/>
      <c r="H204" s="174"/>
      <c r="I204" s="174"/>
      <c r="J204" s="174"/>
      <c r="K204" s="174"/>
      <c r="L204" s="174"/>
      <c r="M204" s="174"/>
      <c r="N204" s="174"/>
      <c r="O204" s="174"/>
      <c r="P204" s="174"/>
      <c r="Q204" s="174"/>
      <c r="R204" s="174"/>
      <c r="S204" s="174"/>
      <c r="T204" s="174"/>
      <c r="U204" s="174"/>
      <c r="V204" s="174"/>
      <c r="W204" s="174"/>
      <c r="X204" s="174"/>
      <c r="Y204" s="174"/>
      <c r="Z204" s="174"/>
      <c r="AA204" s="174"/>
    </row>
    <row r="205" spans="1:27" x14ac:dyDescent="0.4">
      <c r="A205" s="174"/>
      <c r="B205" s="174"/>
      <c r="C205" s="174"/>
      <c r="D205" s="174"/>
      <c r="E205" s="174"/>
      <c r="F205" s="174"/>
      <c r="G205" s="174"/>
      <c r="H205" s="174"/>
      <c r="I205" s="174"/>
      <c r="J205" s="174"/>
      <c r="K205" s="174"/>
      <c r="L205" s="174"/>
      <c r="M205" s="174"/>
      <c r="N205" s="174"/>
      <c r="O205" s="174"/>
      <c r="P205" s="174"/>
      <c r="Q205" s="174"/>
      <c r="R205" s="174"/>
      <c r="S205" s="174"/>
      <c r="T205" s="174"/>
      <c r="U205" s="174"/>
      <c r="V205" s="174"/>
      <c r="W205" s="174"/>
      <c r="X205" s="174"/>
      <c r="Y205" s="174"/>
      <c r="Z205" s="174"/>
      <c r="AA205" s="174"/>
    </row>
    <row r="206" spans="1:27" x14ac:dyDescent="0.4">
      <c r="A206" s="174"/>
      <c r="B206" s="174"/>
      <c r="C206" s="174"/>
      <c r="D206" s="174"/>
      <c r="E206" s="174"/>
      <c r="F206" s="174"/>
      <c r="G206" s="174"/>
      <c r="H206" s="174"/>
      <c r="I206" s="174"/>
      <c r="J206" s="174"/>
      <c r="K206" s="174"/>
      <c r="L206" s="174"/>
      <c r="M206" s="174"/>
      <c r="N206" s="174"/>
      <c r="O206" s="174"/>
      <c r="P206" s="174"/>
      <c r="Q206" s="174"/>
      <c r="R206" s="174"/>
      <c r="S206" s="174"/>
      <c r="T206" s="174"/>
      <c r="U206" s="174"/>
      <c r="V206" s="174"/>
      <c r="W206" s="174"/>
      <c r="X206" s="174"/>
      <c r="Y206" s="174"/>
      <c r="Z206" s="174"/>
      <c r="AA206" s="174"/>
    </row>
    <row r="207" spans="1:27" x14ac:dyDescent="0.4">
      <c r="A207" s="174"/>
      <c r="B207" s="174"/>
      <c r="C207" s="174"/>
      <c r="D207" s="174"/>
      <c r="E207" s="174"/>
      <c r="F207" s="174"/>
      <c r="G207" s="174"/>
      <c r="H207" s="174"/>
      <c r="I207" s="174"/>
      <c r="J207" s="174"/>
      <c r="K207" s="174"/>
      <c r="L207" s="174"/>
      <c r="M207" s="174"/>
      <c r="N207" s="174"/>
      <c r="O207" s="174"/>
      <c r="P207" s="174"/>
      <c r="Q207" s="174"/>
      <c r="R207" s="174"/>
      <c r="S207" s="174"/>
      <c r="T207" s="174"/>
      <c r="U207" s="174"/>
      <c r="V207" s="174"/>
      <c r="W207" s="174"/>
      <c r="X207" s="174"/>
      <c r="Y207" s="174"/>
      <c r="Z207" s="174"/>
      <c r="AA207" s="174"/>
    </row>
    <row r="208" spans="1:27" x14ac:dyDescent="0.4">
      <c r="A208" s="174"/>
      <c r="B208" s="174"/>
      <c r="C208" s="174"/>
      <c r="D208" s="174"/>
      <c r="E208" s="174"/>
      <c r="F208" s="174"/>
      <c r="G208" s="174"/>
      <c r="H208" s="174"/>
      <c r="I208" s="174"/>
      <c r="J208" s="174"/>
      <c r="K208" s="174"/>
      <c r="L208" s="174"/>
      <c r="M208" s="174"/>
      <c r="N208" s="174"/>
      <c r="O208" s="174"/>
      <c r="P208" s="174"/>
      <c r="Q208" s="174"/>
      <c r="R208" s="174"/>
      <c r="S208" s="174"/>
      <c r="T208" s="174"/>
      <c r="U208" s="174"/>
      <c r="V208" s="174"/>
      <c r="W208" s="174"/>
      <c r="X208" s="174"/>
      <c r="Y208" s="174"/>
      <c r="Z208" s="174"/>
      <c r="AA208" s="174"/>
    </row>
    <row r="209" spans="1:27" x14ac:dyDescent="0.4">
      <c r="A209" s="174"/>
      <c r="B209" s="174"/>
      <c r="C209" s="174"/>
      <c r="D209" s="174"/>
      <c r="E209" s="174"/>
      <c r="F209" s="174"/>
      <c r="G209" s="174"/>
      <c r="H209" s="174"/>
      <c r="I209" s="174"/>
      <c r="J209" s="174"/>
      <c r="K209" s="174"/>
      <c r="L209" s="174"/>
      <c r="M209" s="174"/>
      <c r="N209" s="174"/>
      <c r="O209" s="174"/>
      <c r="P209" s="174"/>
      <c r="Q209" s="174"/>
      <c r="R209" s="174"/>
      <c r="S209" s="174"/>
      <c r="T209" s="174"/>
      <c r="U209" s="174"/>
      <c r="V209" s="174"/>
      <c r="W209" s="174"/>
      <c r="X209" s="174"/>
      <c r="Y209" s="174"/>
      <c r="Z209" s="174"/>
      <c r="AA209" s="174"/>
    </row>
    <row r="210" spans="1:27" x14ac:dyDescent="0.4">
      <c r="A210" s="174"/>
      <c r="B210" s="174"/>
      <c r="C210" s="174"/>
      <c r="D210" s="174"/>
      <c r="E210" s="174"/>
      <c r="F210" s="174"/>
      <c r="G210" s="174"/>
      <c r="H210" s="174"/>
      <c r="I210" s="174"/>
      <c r="J210" s="174"/>
      <c r="K210" s="174"/>
      <c r="L210" s="174"/>
      <c r="M210" s="174"/>
      <c r="N210" s="174"/>
      <c r="O210" s="174"/>
      <c r="P210" s="174"/>
      <c r="Q210" s="174"/>
      <c r="R210" s="174"/>
      <c r="S210" s="174"/>
      <c r="T210" s="174"/>
      <c r="U210" s="174"/>
      <c r="V210" s="174"/>
      <c r="W210" s="174"/>
      <c r="X210" s="174"/>
      <c r="Y210" s="174"/>
      <c r="Z210" s="174"/>
      <c r="AA210" s="174"/>
    </row>
    <row r="211" spans="1:27" x14ac:dyDescent="0.4">
      <c r="A211" s="174"/>
      <c r="B211" s="174"/>
      <c r="C211" s="174"/>
      <c r="D211" s="174"/>
      <c r="E211" s="174"/>
      <c r="F211" s="174"/>
      <c r="G211" s="174"/>
      <c r="H211" s="174"/>
      <c r="I211" s="174"/>
      <c r="J211" s="174"/>
      <c r="K211" s="174"/>
      <c r="L211" s="174"/>
      <c r="M211" s="174"/>
      <c r="N211" s="174"/>
      <c r="O211" s="174"/>
      <c r="P211" s="174"/>
      <c r="Q211" s="174"/>
      <c r="R211" s="174"/>
      <c r="S211" s="174"/>
      <c r="T211" s="174"/>
      <c r="U211" s="174"/>
      <c r="V211" s="174"/>
      <c r="W211" s="174"/>
      <c r="X211" s="174"/>
      <c r="Y211" s="174"/>
      <c r="Z211" s="174"/>
      <c r="AA211" s="174"/>
    </row>
    <row r="212" spans="1:27" x14ac:dyDescent="0.4">
      <c r="A212" s="174"/>
      <c r="B212" s="174"/>
      <c r="C212" s="174"/>
      <c r="D212" s="174"/>
      <c r="E212" s="174"/>
      <c r="F212" s="174"/>
      <c r="G212" s="174"/>
      <c r="H212" s="174"/>
      <c r="I212" s="174"/>
      <c r="J212" s="174"/>
      <c r="K212" s="174"/>
      <c r="L212" s="174"/>
      <c r="M212" s="174"/>
      <c r="N212" s="174"/>
      <c r="O212" s="174"/>
      <c r="P212" s="174"/>
      <c r="Q212" s="174"/>
      <c r="R212" s="174"/>
      <c r="S212" s="174"/>
      <c r="T212" s="174"/>
      <c r="U212" s="174"/>
      <c r="V212" s="174"/>
      <c r="W212" s="174"/>
      <c r="X212" s="174"/>
      <c r="Y212" s="174"/>
      <c r="Z212" s="174"/>
      <c r="AA212" s="174"/>
    </row>
    <row r="213" spans="1:27" x14ac:dyDescent="0.4">
      <c r="A213" s="174"/>
      <c r="B213" s="174"/>
      <c r="C213" s="174"/>
      <c r="D213" s="174"/>
      <c r="E213" s="174"/>
      <c r="F213" s="174"/>
      <c r="G213" s="174"/>
      <c r="H213" s="174"/>
      <c r="I213" s="174"/>
      <c r="J213" s="174"/>
      <c r="K213" s="174"/>
      <c r="L213" s="174"/>
      <c r="M213" s="174"/>
      <c r="N213" s="174"/>
      <c r="O213" s="174"/>
      <c r="P213" s="174"/>
      <c r="Q213" s="174"/>
      <c r="R213" s="174"/>
      <c r="S213" s="174"/>
      <c r="T213" s="174"/>
      <c r="U213" s="174"/>
      <c r="V213" s="174"/>
      <c r="W213" s="174"/>
      <c r="X213" s="174"/>
      <c r="Y213" s="174"/>
      <c r="Z213" s="174"/>
      <c r="AA213" s="174"/>
    </row>
    <row r="214" spans="1:27" x14ac:dyDescent="0.4">
      <c r="A214" s="174"/>
      <c r="B214" s="174"/>
      <c r="C214" s="174"/>
      <c r="D214" s="174"/>
      <c r="E214" s="174"/>
      <c r="F214" s="174"/>
      <c r="G214" s="174"/>
      <c r="H214" s="174"/>
      <c r="I214" s="174"/>
      <c r="J214" s="174"/>
      <c r="K214" s="174"/>
      <c r="L214" s="174"/>
      <c r="M214" s="174"/>
      <c r="N214" s="174"/>
      <c r="O214" s="174"/>
      <c r="P214" s="174"/>
      <c r="Q214" s="174"/>
      <c r="R214" s="174"/>
      <c r="S214" s="174"/>
      <c r="T214" s="174"/>
      <c r="U214" s="174"/>
      <c r="V214" s="174"/>
      <c r="W214" s="174"/>
      <c r="X214" s="174"/>
      <c r="Y214" s="174"/>
      <c r="Z214" s="174"/>
      <c r="AA214" s="174"/>
    </row>
    <row r="215" spans="1:27" x14ac:dyDescent="0.4">
      <c r="A215" s="174"/>
      <c r="B215" s="174"/>
      <c r="C215" s="174"/>
      <c r="D215" s="174"/>
      <c r="E215" s="174"/>
      <c r="F215" s="174"/>
      <c r="G215" s="174"/>
      <c r="H215" s="174"/>
      <c r="I215" s="174"/>
      <c r="J215" s="174"/>
      <c r="K215" s="174"/>
      <c r="L215" s="174"/>
      <c r="M215" s="174"/>
      <c r="N215" s="174"/>
      <c r="O215" s="174"/>
      <c r="P215" s="174"/>
      <c r="Q215" s="174"/>
      <c r="R215" s="174"/>
      <c r="S215" s="174"/>
      <c r="T215" s="174"/>
      <c r="U215" s="174"/>
      <c r="V215" s="174"/>
      <c r="W215" s="174"/>
      <c r="X215" s="174"/>
      <c r="Y215" s="174"/>
      <c r="Z215" s="174"/>
      <c r="AA215" s="174"/>
    </row>
    <row r="216" spans="1:27" x14ac:dyDescent="0.4">
      <c r="A216" s="174"/>
      <c r="B216" s="174"/>
      <c r="C216" s="174"/>
      <c r="D216" s="174"/>
      <c r="E216" s="174"/>
      <c r="F216" s="174"/>
      <c r="G216" s="174"/>
      <c r="H216" s="174"/>
      <c r="I216" s="174"/>
      <c r="J216" s="174"/>
      <c r="K216" s="174"/>
      <c r="L216" s="174"/>
      <c r="M216" s="174"/>
      <c r="N216" s="174"/>
      <c r="O216" s="174"/>
      <c r="P216" s="174"/>
      <c r="Q216" s="174"/>
      <c r="R216" s="174"/>
      <c r="S216" s="174"/>
      <c r="T216" s="174"/>
      <c r="U216" s="174"/>
      <c r="V216" s="174"/>
      <c r="W216" s="174"/>
      <c r="X216" s="174"/>
      <c r="Y216" s="174"/>
      <c r="Z216" s="174"/>
      <c r="AA216" s="174"/>
    </row>
    <row r="217" spans="1:27" x14ac:dyDescent="0.4">
      <c r="A217" s="174"/>
      <c r="B217" s="174"/>
      <c r="C217" s="174"/>
      <c r="D217" s="174"/>
      <c r="E217" s="174"/>
      <c r="F217" s="174"/>
      <c r="G217" s="174"/>
      <c r="H217" s="174"/>
      <c r="I217" s="174"/>
      <c r="J217" s="174"/>
      <c r="K217" s="174"/>
      <c r="L217" s="174"/>
      <c r="M217" s="174"/>
      <c r="N217" s="174"/>
      <c r="O217" s="174"/>
      <c r="P217" s="174"/>
      <c r="Q217" s="174"/>
      <c r="R217" s="174"/>
      <c r="S217" s="174"/>
      <c r="T217" s="174"/>
      <c r="U217" s="174"/>
      <c r="V217" s="174"/>
      <c r="W217" s="174"/>
      <c r="X217" s="174"/>
      <c r="Y217" s="174"/>
      <c r="Z217" s="174"/>
      <c r="AA217" s="174"/>
    </row>
    <row r="218" spans="1:27" x14ac:dyDescent="0.4">
      <c r="A218" s="174"/>
      <c r="B218" s="174"/>
      <c r="C218" s="174"/>
      <c r="D218" s="174"/>
      <c r="E218" s="174"/>
      <c r="F218" s="174"/>
      <c r="G218" s="174"/>
      <c r="H218" s="174"/>
      <c r="I218" s="174"/>
      <c r="J218" s="174"/>
      <c r="K218" s="174"/>
      <c r="L218" s="174"/>
      <c r="M218" s="174"/>
      <c r="N218" s="174"/>
      <c r="O218" s="174"/>
      <c r="P218" s="174"/>
      <c r="Q218" s="174"/>
      <c r="R218" s="174"/>
      <c r="S218" s="174"/>
      <c r="T218" s="174"/>
      <c r="U218" s="174"/>
      <c r="V218" s="174"/>
      <c r="W218" s="174"/>
      <c r="X218" s="174"/>
      <c r="Y218" s="174"/>
      <c r="Z218" s="174"/>
      <c r="AA218" s="174"/>
    </row>
    <row r="219" spans="1:27" x14ac:dyDescent="0.4">
      <c r="A219" s="174"/>
      <c r="B219" s="174"/>
      <c r="C219" s="174"/>
      <c r="D219" s="174"/>
      <c r="E219" s="174"/>
      <c r="F219" s="174"/>
      <c r="G219" s="174"/>
      <c r="H219" s="174"/>
      <c r="I219" s="174"/>
      <c r="J219" s="174"/>
      <c r="K219" s="174"/>
      <c r="L219" s="174"/>
      <c r="M219" s="174"/>
      <c r="N219" s="174"/>
      <c r="O219" s="174"/>
      <c r="P219" s="174"/>
      <c r="Q219" s="174"/>
      <c r="R219" s="174"/>
      <c r="S219" s="174"/>
      <c r="T219" s="174"/>
      <c r="U219" s="174"/>
      <c r="V219" s="174"/>
      <c r="W219" s="174"/>
      <c r="X219" s="174"/>
      <c r="Y219" s="174"/>
      <c r="Z219" s="174"/>
      <c r="AA219" s="174"/>
    </row>
    <row r="220" spans="1:27" x14ac:dyDescent="0.4">
      <c r="A220" s="174"/>
      <c r="B220" s="174"/>
      <c r="C220" s="174"/>
      <c r="D220" s="174"/>
      <c r="E220" s="174"/>
      <c r="F220" s="174"/>
      <c r="G220" s="174"/>
      <c r="H220" s="174"/>
      <c r="I220" s="174"/>
      <c r="J220" s="174"/>
      <c r="K220" s="174"/>
      <c r="L220" s="174"/>
      <c r="M220" s="174"/>
      <c r="N220" s="174"/>
      <c r="O220" s="174"/>
      <c r="P220" s="174"/>
      <c r="Q220" s="174"/>
      <c r="R220" s="174"/>
      <c r="S220" s="174"/>
      <c r="T220" s="174"/>
      <c r="U220" s="174"/>
      <c r="V220" s="174"/>
      <c r="W220" s="174"/>
      <c r="X220" s="174"/>
      <c r="Y220" s="174"/>
      <c r="Z220" s="174"/>
      <c r="AA220" s="174"/>
    </row>
    <row r="221" spans="1:27" x14ac:dyDescent="0.4">
      <c r="A221" s="174"/>
      <c r="B221" s="174"/>
      <c r="C221" s="174"/>
      <c r="D221" s="174"/>
      <c r="E221" s="174"/>
      <c r="F221" s="174"/>
      <c r="G221" s="174"/>
      <c r="H221" s="174"/>
      <c r="I221" s="174"/>
      <c r="J221" s="174"/>
      <c r="K221" s="174"/>
      <c r="L221" s="174"/>
      <c r="M221" s="174"/>
      <c r="N221" s="174"/>
      <c r="O221" s="174"/>
      <c r="P221" s="174"/>
      <c r="Q221" s="174"/>
      <c r="R221" s="174"/>
      <c r="S221" s="174"/>
      <c r="T221" s="174"/>
      <c r="U221" s="174"/>
      <c r="V221" s="174"/>
      <c r="W221" s="174"/>
      <c r="X221" s="174"/>
      <c r="Y221" s="174"/>
      <c r="Z221" s="174"/>
      <c r="AA221" s="174"/>
    </row>
    <row r="222" spans="1:27" x14ac:dyDescent="0.4">
      <c r="A222" s="174"/>
      <c r="B222" s="174"/>
      <c r="C222" s="174"/>
      <c r="D222" s="174"/>
      <c r="E222" s="174"/>
      <c r="F222" s="174"/>
      <c r="G222" s="174"/>
      <c r="H222" s="174"/>
      <c r="I222" s="174"/>
      <c r="J222" s="174"/>
      <c r="K222" s="174"/>
      <c r="L222" s="174"/>
      <c r="M222" s="174"/>
      <c r="N222" s="174"/>
      <c r="O222" s="174"/>
      <c r="P222" s="174"/>
      <c r="Q222" s="174"/>
      <c r="R222" s="174"/>
      <c r="S222" s="174"/>
      <c r="T222" s="174"/>
      <c r="U222" s="174"/>
      <c r="V222" s="174"/>
      <c r="W222" s="174"/>
      <c r="X222" s="174"/>
      <c r="Y222" s="174"/>
      <c r="Z222" s="174"/>
      <c r="AA222" s="174"/>
    </row>
    <row r="223" spans="1:27" x14ac:dyDescent="0.4">
      <c r="A223" s="174"/>
      <c r="B223" s="174"/>
      <c r="C223" s="174"/>
      <c r="D223" s="174"/>
      <c r="E223" s="174"/>
      <c r="F223" s="174"/>
      <c r="G223" s="174"/>
      <c r="H223" s="174"/>
      <c r="I223" s="174"/>
      <c r="J223" s="174"/>
      <c r="K223" s="174"/>
      <c r="L223" s="174"/>
      <c r="M223" s="174"/>
      <c r="N223" s="174"/>
      <c r="O223" s="174"/>
      <c r="P223" s="174"/>
      <c r="Q223" s="174"/>
      <c r="R223" s="174"/>
      <c r="S223" s="174"/>
      <c r="T223" s="174"/>
      <c r="U223" s="174"/>
      <c r="V223" s="174"/>
      <c r="W223" s="174"/>
      <c r="X223" s="174"/>
      <c r="Y223" s="174"/>
      <c r="Z223" s="174"/>
      <c r="AA223" s="174"/>
    </row>
    <row r="224" spans="1:27" x14ac:dyDescent="0.4">
      <c r="A224" s="174"/>
      <c r="B224" s="174"/>
      <c r="C224" s="174"/>
      <c r="D224" s="174"/>
      <c r="E224" s="174"/>
      <c r="F224" s="174"/>
      <c r="G224" s="174"/>
      <c r="H224" s="174"/>
      <c r="I224" s="174"/>
      <c r="J224" s="174"/>
      <c r="K224" s="174"/>
      <c r="L224" s="174"/>
      <c r="M224" s="174"/>
      <c r="N224" s="174"/>
      <c r="O224" s="174"/>
      <c r="P224" s="174"/>
      <c r="Q224" s="174"/>
      <c r="R224" s="174"/>
      <c r="S224" s="174"/>
      <c r="T224" s="174"/>
      <c r="U224" s="174"/>
      <c r="V224" s="174"/>
      <c r="W224" s="174"/>
      <c r="X224" s="174"/>
      <c r="Y224" s="174"/>
      <c r="Z224" s="174"/>
      <c r="AA224" s="174"/>
    </row>
    <row r="225" spans="1:27" x14ac:dyDescent="0.4">
      <c r="A225" s="174"/>
      <c r="B225" s="174"/>
      <c r="C225" s="174"/>
      <c r="D225" s="174"/>
      <c r="E225" s="174"/>
      <c r="F225" s="174"/>
      <c r="G225" s="174"/>
      <c r="H225" s="174"/>
      <c r="I225" s="174"/>
      <c r="J225" s="174"/>
      <c r="K225" s="174"/>
      <c r="L225" s="174"/>
      <c r="M225" s="174"/>
      <c r="N225" s="174"/>
      <c r="O225" s="174"/>
      <c r="P225" s="174"/>
      <c r="Q225" s="174"/>
      <c r="R225" s="174"/>
      <c r="S225" s="174"/>
      <c r="T225" s="174"/>
      <c r="U225" s="174"/>
      <c r="V225" s="174"/>
      <c r="W225" s="174"/>
      <c r="X225" s="174"/>
      <c r="Y225" s="174"/>
      <c r="Z225" s="174"/>
      <c r="AA225" s="174"/>
    </row>
    <row r="226" spans="1:27" x14ac:dyDescent="0.4">
      <c r="A226" s="174"/>
      <c r="B226" s="174"/>
      <c r="C226" s="174"/>
      <c r="D226" s="174"/>
      <c r="E226" s="174"/>
      <c r="F226" s="174"/>
      <c r="G226" s="174"/>
      <c r="H226" s="174"/>
      <c r="I226" s="174"/>
      <c r="J226" s="174"/>
      <c r="K226" s="174"/>
      <c r="L226" s="174"/>
      <c r="M226" s="174"/>
      <c r="N226" s="174"/>
      <c r="O226" s="174"/>
      <c r="P226" s="174"/>
      <c r="Q226" s="174"/>
      <c r="R226" s="174"/>
      <c r="S226" s="174"/>
      <c r="T226" s="174"/>
      <c r="U226" s="174"/>
      <c r="V226" s="174"/>
      <c r="W226" s="174"/>
      <c r="X226" s="174"/>
      <c r="Y226" s="174"/>
      <c r="Z226" s="174"/>
      <c r="AA226" s="174"/>
    </row>
    <row r="227" spans="1:27" x14ac:dyDescent="0.4">
      <c r="A227" s="174"/>
      <c r="B227" s="174"/>
      <c r="C227" s="174"/>
      <c r="D227" s="174"/>
      <c r="E227" s="174"/>
      <c r="F227" s="174"/>
      <c r="G227" s="174"/>
      <c r="H227" s="174"/>
      <c r="I227" s="174"/>
      <c r="J227" s="174"/>
      <c r="K227" s="174"/>
      <c r="L227" s="174"/>
      <c r="M227" s="174"/>
      <c r="N227" s="174"/>
      <c r="O227" s="174"/>
      <c r="P227" s="174"/>
      <c r="Q227" s="174"/>
      <c r="R227" s="174"/>
      <c r="S227" s="174"/>
      <c r="T227" s="174"/>
      <c r="U227" s="174"/>
      <c r="V227" s="174"/>
      <c r="W227" s="174"/>
      <c r="X227" s="174"/>
      <c r="Y227" s="174"/>
      <c r="Z227" s="174"/>
      <c r="AA227" s="174"/>
    </row>
    <row r="228" spans="1:27" x14ac:dyDescent="0.4">
      <c r="A228" s="174"/>
      <c r="B228" s="174"/>
      <c r="C228" s="174"/>
      <c r="D228" s="174"/>
      <c r="E228" s="174"/>
      <c r="F228" s="174"/>
      <c r="G228" s="174"/>
      <c r="H228" s="174"/>
      <c r="I228" s="174"/>
      <c r="J228" s="174"/>
      <c r="K228" s="174"/>
      <c r="L228" s="174"/>
      <c r="M228" s="174"/>
      <c r="N228" s="174"/>
      <c r="O228" s="174"/>
      <c r="P228" s="174"/>
      <c r="Q228" s="174"/>
      <c r="R228" s="174"/>
      <c r="S228" s="174"/>
      <c r="T228" s="174"/>
      <c r="U228" s="174"/>
      <c r="V228" s="174"/>
      <c r="W228" s="174"/>
      <c r="X228" s="174"/>
      <c r="Y228" s="174"/>
      <c r="Z228" s="174"/>
      <c r="AA228" s="174"/>
    </row>
    <row r="229" spans="1:27" x14ac:dyDescent="0.4">
      <c r="A229" s="174"/>
      <c r="B229" s="174"/>
      <c r="C229" s="174"/>
      <c r="D229" s="174"/>
      <c r="E229" s="174"/>
      <c r="F229" s="174"/>
      <c r="G229" s="174"/>
      <c r="H229" s="174"/>
      <c r="I229" s="174"/>
      <c r="J229" s="174"/>
      <c r="K229" s="174"/>
      <c r="L229" s="174"/>
      <c r="M229" s="174"/>
      <c r="N229" s="174"/>
      <c r="O229" s="174"/>
      <c r="P229" s="174"/>
      <c r="Q229" s="174"/>
      <c r="R229" s="174"/>
      <c r="S229" s="174"/>
      <c r="T229" s="174"/>
      <c r="U229" s="174"/>
      <c r="V229" s="174"/>
      <c r="W229" s="174"/>
      <c r="X229" s="174"/>
      <c r="Y229" s="174"/>
      <c r="Z229" s="174"/>
      <c r="AA229" s="174"/>
    </row>
    <row r="230" spans="1:27" x14ac:dyDescent="0.4">
      <c r="A230" s="174"/>
      <c r="B230" s="174"/>
      <c r="C230" s="174"/>
      <c r="D230" s="174"/>
      <c r="E230" s="174"/>
      <c r="F230" s="174"/>
      <c r="G230" s="174"/>
      <c r="H230" s="174"/>
      <c r="I230" s="174"/>
      <c r="J230" s="174"/>
      <c r="K230" s="174"/>
      <c r="L230" s="174"/>
      <c r="M230" s="174"/>
      <c r="N230" s="174"/>
      <c r="O230" s="174"/>
      <c r="P230" s="174"/>
      <c r="Q230" s="174"/>
      <c r="R230" s="174"/>
      <c r="S230" s="174"/>
      <c r="T230" s="174"/>
      <c r="U230" s="174"/>
      <c r="V230" s="174"/>
      <c r="W230" s="174"/>
      <c r="X230" s="174"/>
      <c r="Y230" s="174"/>
      <c r="Z230" s="174"/>
      <c r="AA230" s="174"/>
    </row>
    <row r="231" spans="1:27" x14ac:dyDescent="0.4">
      <c r="A231" s="174"/>
      <c r="B231" s="174"/>
      <c r="C231" s="174"/>
      <c r="D231" s="174"/>
      <c r="E231" s="174"/>
      <c r="F231" s="174"/>
      <c r="G231" s="174"/>
      <c r="H231" s="174"/>
      <c r="I231" s="174"/>
      <c r="J231" s="174"/>
      <c r="K231" s="174"/>
      <c r="L231" s="174"/>
      <c r="M231" s="174"/>
      <c r="N231" s="174"/>
      <c r="O231" s="174"/>
      <c r="P231" s="174"/>
      <c r="Q231" s="174"/>
      <c r="R231" s="174"/>
      <c r="S231" s="174"/>
      <c r="T231" s="174"/>
      <c r="U231" s="174"/>
      <c r="V231" s="174"/>
      <c r="W231" s="174"/>
      <c r="X231" s="174"/>
      <c r="Y231" s="174"/>
      <c r="Z231" s="174"/>
      <c r="AA231" s="174"/>
    </row>
    <row r="232" spans="1:27" x14ac:dyDescent="0.4">
      <c r="A232" s="174"/>
      <c r="B232" s="174"/>
      <c r="C232" s="174"/>
      <c r="D232" s="174"/>
      <c r="E232" s="174"/>
      <c r="F232" s="174"/>
      <c r="G232" s="174"/>
      <c r="H232" s="174"/>
      <c r="I232" s="174"/>
      <c r="J232" s="174"/>
      <c r="K232" s="174"/>
      <c r="L232" s="174"/>
      <c r="M232" s="174"/>
      <c r="N232" s="174"/>
      <c r="O232" s="174"/>
      <c r="P232" s="174"/>
      <c r="Q232" s="174"/>
      <c r="R232" s="174"/>
      <c r="S232" s="174"/>
      <c r="T232" s="174"/>
      <c r="U232" s="174"/>
      <c r="V232" s="174"/>
      <c r="W232" s="174"/>
      <c r="X232" s="174"/>
      <c r="Y232" s="174"/>
      <c r="Z232" s="174"/>
      <c r="AA232" s="174"/>
    </row>
    <row r="233" spans="1:27" x14ac:dyDescent="0.4">
      <c r="A233" s="174"/>
      <c r="B233" s="174"/>
      <c r="C233" s="174"/>
      <c r="D233" s="174"/>
      <c r="E233" s="174"/>
      <c r="F233" s="174"/>
      <c r="G233" s="174"/>
      <c r="H233" s="174"/>
      <c r="I233" s="174"/>
      <c r="J233" s="174"/>
      <c r="K233" s="174"/>
      <c r="L233" s="174"/>
      <c r="M233" s="174"/>
      <c r="N233" s="174"/>
      <c r="O233" s="174"/>
      <c r="P233" s="174"/>
      <c r="Q233" s="174"/>
      <c r="R233" s="174"/>
      <c r="S233" s="174"/>
      <c r="T233" s="174"/>
      <c r="U233" s="174"/>
      <c r="V233" s="174"/>
      <c r="W233" s="174"/>
      <c r="X233" s="174"/>
      <c r="Y233" s="174"/>
      <c r="Z233" s="174"/>
      <c r="AA233" s="174"/>
    </row>
    <row r="234" spans="1:27" x14ac:dyDescent="0.4">
      <c r="A234" s="174"/>
      <c r="B234" s="174"/>
      <c r="C234" s="174"/>
      <c r="D234" s="174"/>
      <c r="E234" s="174"/>
      <c r="F234" s="174"/>
      <c r="G234" s="174"/>
      <c r="H234" s="174"/>
      <c r="I234" s="174"/>
      <c r="J234" s="174"/>
      <c r="K234" s="174"/>
      <c r="L234" s="174"/>
      <c r="M234" s="174"/>
      <c r="N234" s="174"/>
      <c r="O234" s="174"/>
      <c r="P234" s="174"/>
      <c r="Q234" s="174"/>
      <c r="R234" s="174"/>
      <c r="S234" s="174"/>
      <c r="T234" s="174"/>
      <c r="U234" s="174"/>
      <c r="V234" s="174"/>
      <c r="W234" s="174"/>
      <c r="X234" s="174"/>
      <c r="Y234" s="174"/>
      <c r="Z234" s="174"/>
      <c r="AA234" s="174"/>
    </row>
    <row r="235" spans="1:27" x14ac:dyDescent="0.4">
      <c r="A235" s="174"/>
      <c r="B235" s="174"/>
      <c r="C235" s="174"/>
      <c r="D235" s="174"/>
      <c r="E235" s="174"/>
      <c r="F235" s="174"/>
      <c r="G235" s="174"/>
      <c r="H235" s="174"/>
      <c r="I235" s="174"/>
      <c r="J235" s="174"/>
      <c r="K235" s="174"/>
      <c r="L235" s="174"/>
      <c r="M235" s="174"/>
      <c r="N235" s="174"/>
      <c r="O235" s="174"/>
      <c r="P235" s="174"/>
      <c r="Q235" s="174"/>
      <c r="R235" s="174"/>
      <c r="S235" s="174"/>
      <c r="T235" s="174"/>
      <c r="U235" s="174"/>
      <c r="V235" s="174"/>
      <c r="W235" s="174"/>
      <c r="X235" s="174"/>
      <c r="Y235" s="174"/>
      <c r="Z235" s="174"/>
      <c r="AA235" s="174"/>
    </row>
    <row r="236" spans="1:27" x14ac:dyDescent="0.4">
      <c r="A236" s="174"/>
      <c r="B236" s="174"/>
      <c r="C236" s="174"/>
      <c r="D236" s="174"/>
      <c r="E236" s="174"/>
      <c r="F236" s="174"/>
      <c r="G236" s="174"/>
      <c r="H236" s="174"/>
      <c r="I236" s="174"/>
      <c r="J236" s="174"/>
      <c r="K236" s="174"/>
      <c r="L236" s="174"/>
      <c r="M236" s="174"/>
      <c r="N236" s="174"/>
      <c r="O236" s="174"/>
      <c r="P236" s="174"/>
      <c r="Q236" s="174"/>
      <c r="R236" s="174"/>
      <c r="S236" s="174"/>
      <c r="T236" s="174"/>
      <c r="U236" s="174"/>
      <c r="V236" s="174"/>
      <c r="W236" s="174"/>
      <c r="X236" s="174"/>
      <c r="Y236" s="174"/>
      <c r="Z236" s="174"/>
      <c r="AA236" s="174"/>
    </row>
    <row r="237" spans="1:27" x14ac:dyDescent="0.4">
      <c r="A237" s="174"/>
      <c r="B237" s="174"/>
      <c r="C237" s="174"/>
      <c r="D237" s="174"/>
      <c r="E237" s="174"/>
      <c r="F237" s="174"/>
      <c r="G237" s="174"/>
      <c r="H237" s="174"/>
      <c r="I237" s="174"/>
      <c r="J237" s="174"/>
      <c r="K237" s="174"/>
      <c r="L237" s="174"/>
      <c r="M237" s="174"/>
      <c r="N237" s="174"/>
      <c r="O237" s="174"/>
      <c r="P237" s="174"/>
      <c r="Q237" s="174"/>
      <c r="R237" s="174"/>
      <c r="S237" s="174"/>
      <c r="T237" s="174"/>
      <c r="U237" s="174"/>
      <c r="V237" s="174"/>
      <c r="W237" s="174"/>
      <c r="X237" s="174"/>
      <c r="Y237" s="174"/>
      <c r="Z237" s="174"/>
      <c r="AA237" s="174"/>
    </row>
    <row r="238" spans="1:27" x14ac:dyDescent="0.4">
      <c r="A238" s="174"/>
      <c r="B238" s="174"/>
      <c r="C238" s="174"/>
      <c r="D238" s="174"/>
      <c r="E238" s="174"/>
      <c r="F238" s="174"/>
      <c r="G238" s="174"/>
      <c r="H238" s="174"/>
      <c r="I238" s="174"/>
      <c r="J238" s="174"/>
      <c r="K238" s="174"/>
      <c r="L238" s="174"/>
      <c r="M238" s="174"/>
      <c r="N238" s="174"/>
      <c r="O238" s="174"/>
      <c r="P238" s="174"/>
      <c r="Q238" s="174"/>
      <c r="R238" s="174"/>
      <c r="S238" s="174"/>
      <c r="T238" s="174"/>
      <c r="U238" s="174"/>
      <c r="V238" s="174"/>
      <c r="W238" s="174"/>
      <c r="X238" s="174"/>
      <c r="Y238" s="174"/>
      <c r="Z238" s="174"/>
      <c r="AA238" s="174"/>
    </row>
    <row r="239" spans="1:27" x14ac:dyDescent="0.4">
      <c r="A239" s="174"/>
      <c r="B239" s="174"/>
      <c r="C239" s="174"/>
      <c r="D239" s="174"/>
      <c r="E239" s="174"/>
      <c r="F239" s="174"/>
      <c r="G239" s="174"/>
      <c r="H239" s="174"/>
      <c r="I239" s="174"/>
      <c r="J239" s="174"/>
      <c r="K239" s="174"/>
      <c r="L239" s="174"/>
      <c r="M239" s="174"/>
      <c r="N239" s="174"/>
      <c r="O239" s="174"/>
      <c r="P239" s="174"/>
      <c r="Q239" s="174"/>
      <c r="R239" s="174"/>
      <c r="S239" s="174"/>
      <c r="T239" s="174"/>
      <c r="U239" s="174"/>
      <c r="V239" s="174"/>
      <c r="W239" s="174"/>
      <c r="X239" s="174"/>
      <c r="Y239" s="174"/>
      <c r="Z239" s="174"/>
      <c r="AA239" s="174"/>
    </row>
    <row r="240" spans="1:27" x14ac:dyDescent="0.4">
      <c r="A240" s="174"/>
      <c r="B240" s="174"/>
      <c r="C240" s="174"/>
      <c r="D240" s="174"/>
      <c r="E240" s="174"/>
      <c r="F240" s="174"/>
      <c r="G240" s="174"/>
      <c r="H240" s="174"/>
      <c r="I240" s="174"/>
      <c r="J240" s="174"/>
      <c r="K240" s="174"/>
      <c r="L240" s="174"/>
      <c r="M240" s="174"/>
      <c r="N240" s="174"/>
      <c r="O240" s="174"/>
      <c r="P240" s="174"/>
      <c r="Q240" s="174"/>
      <c r="R240" s="174"/>
      <c r="S240" s="174"/>
      <c r="T240" s="174"/>
      <c r="U240" s="174"/>
      <c r="V240" s="174"/>
      <c r="W240" s="174"/>
      <c r="X240" s="174"/>
      <c r="Y240" s="174"/>
      <c r="Z240" s="174"/>
      <c r="AA240" s="174"/>
    </row>
    <row r="241" spans="1:27" x14ac:dyDescent="0.4">
      <c r="A241" s="174"/>
      <c r="B241" s="174"/>
      <c r="C241" s="174"/>
      <c r="D241" s="174"/>
      <c r="E241" s="174"/>
      <c r="F241" s="174"/>
      <c r="G241" s="174"/>
      <c r="H241" s="174"/>
      <c r="I241" s="174"/>
      <c r="J241" s="174"/>
      <c r="K241" s="174"/>
      <c r="L241" s="174"/>
      <c r="M241" s="174"/>
      <c r="N241" s="174"/>
      <c r="O241" s="174"/>
      <c r="P241" s="174"/>
      <c r="Q241" s="174"/>
      <c r="R241" s="174"/>
      <c r="S241" s="174"/>
      <c r="T241" s="174"/>
      <c r="U241" s="174"/>
      <c r="V241" s="174"/>
      <c r="W241" s="174"/>
      <c r="X241" s="174"/>
      <c r="Y241" s="174"/>
      <c r="Z241" s="174"/>
      <c r="AA241" s="174"/>
    </row>
    <row r="242" spans="1:27" x14ac:dyDescent="0.4">
      <c r="A242" s="174"/>
      <c r="B242" s="174"/>
      <c r="C242" s="174"/>
      <c r="D242" s="174"/>
      <c r="E242" s="174"/>
      <c r="F242" s="174"/>
      <c r="G242" s="174"/>
      <c r="H242" s="174"/>
      <c r="I242" s="174"/>
      <c r="J242" s="174"/>
      <c r="K242" s="174"/>
      <c r="L242" s="174"/>
      <c r="M242" s="174"/>
      <c r="N242" s="174"/>
      <c r="O242" s="174"/>
      <c r="P242" s="174"/>
      <c r="Q242" s="174"/>
      <c r="R242" s="174"/>
      <c r="S242" s="174"/>
      <c r="T242" s="174"/>
      <c r="U242" s="174"/>
      <c r="V242" s="174"/>
      <c r="W242" s="174"/>
      <c r="X242" s="174"/>
      <c r="Y242" s="174"/>
      <c r="Z242" s="174"/>
      <c r="AA242" s="174"/>
    </row>
    <row r="243" spans="1:27" x14ac:dyDescent="0.4">
      <c r="A243" s="174"/>
      <c r="B243" s="174"/>
      <c r="C243" s="174"/>
      <c r="D243" s="174"/>
      <c r="E243" s="174"/>
      <c r="F243" s="174"/>
      <c r="G243" s="174"/>
      <c r="H243" s="174"/>
      <c r="I243" s="174"/>
      <c r="J243" s="174"/>
      <c r="K243" s="174"/>
      <c r="L243" s="174"/>
      <c r="M243" s="174"/>
      <c r="N243" s="174"/>
      <c r="O243" s="174"/>
      <c r="P243" s="174"/>
      <c r="Q243" s="174"/>
      <c r="R243" s="174"/>
      <c r="S243" s="174"/>
      <c r="T243" s="174"/>
      <c r="U243" s="174"/>
      <c r="V243" s="174"/>
      <c r="W243" s="174"/>
      <c r="X243" s="174"/>
      <c r="Y243" s="174"/>
      <c r="Z243" s="174"/>
      <c r="AA243" s="174"/>
    </row>
    <row r="244" spans="1:27" x14ac:dyDescent="0.4">
      <c r="A244" s="174"/>
      <c r="B244" s="174"/>
      <c r="C244" s="174"/>
      <c r="D244" s="174"/>
      <c r="E244" s="174"/>
      <c r="F244" s="174"/>
      <c r="G244" s="174"/>
      <c r="H244" s="174"/>
      <c r="I244" s="174"/>
      <c r="J244" s="174"/>
      <c r="K244" s="174"/>
      <c r="L244" s="174"/>
      <c r="M244" s="174"/>
      <c r="N244" s="174"/>
      <c r="O244" s="174"/>
      <c r="P244" s="174"/>
      <c r="Q244" s="174"/>
      <c r="R244" s="174"/>
      <c r="S244" s="174"/>
      <c r="T244" s="174"/>
      <c r="U244" s="174"/>
      <c r="V244" s="174"/>
      <c r="W244" s="174"/>
      <c r="X244" s="174"/>
      <c r="Y244" s="174"/>
      <c r="Z244" s="174"/>
      <c r="AA244" s="174"/>
    </row>
    <row r="245" spans="1:27" x14ac:dyDescent="0.4">
      <c r="A245" s="174"/>
      <c r="B245" s="174"/>
      <c r="C245" s="174"/>
      <c r="D245" s="174"/>
      <c r="E245" s="174"/>
      <c r="F245" s="174"/>
      <c r="G245" s="174"/>
      <c r="H245" s="174"/>
      <c r="I245" s="174"/>
      <c r="J245" s="174"/>
      <c r="K245" s="174"/>
      <c r="L245" s="174"/>
      <c r="M245" s="174"/>
      <c r="N245" s="174"/>
      <c r="O245" s="174"/>
      <c r="P245" s="174"/>
      <c r="Q245" s="174"/>
      <c r="R245" s="174"/>
      <c r="S245" s="174"/>
      <c r="T245" s="174"/>
      <c r="U245" s="174"/>
      <c r="V245" s="174"/>
      <c r="W245" s="174"/>
      <c r="X245" s="174"/>
      <c r="Y245" s="174"/>
      <c r="Z245" s="174"/>
      <c r="AA245" s="174"/>
    </row>
    <row r="246" spans="1:27" x14ac:dyDescent="0.4">
      <c r="A246" s="174"/>
      <c r="B246" s="174"/>
      <c r="C246" s="174"/>
      <c r="D246" s="174"/>
      <c r="E246" s="174"/>
      <c r="F246" s="174"/>
      <c r="G246" s="174"/>
      <c r="H246" s="174"/>
      <c r="I246" s="174"/>
      <c r="J246" s="174"/>
      <c r="K246" s="174"/>
      <c r="L246" s="174"/>
      <c r="M246" s="174"/>
      <c r="N246" s="174"/>
      <c r="O246" s="174"/>
      <c r="P246" s="174"/>
      <c r="Q246" s="174"/>
      <c r="R246" s="174"/>
      <c r="S246" s="174"/>
      <c r="T246" s="174"/>
      <c r="U246" s="174"/>
      <c r="V246" s="174"/>
      <c r="W246" s="174"/>
      <c r="X246" s="174"/>
      <c r="Y246" s="174"/>
      <c r="Z246" s="174"/>
      <c r="AA246" s="174"/>
    </row>
    <row r="247" spans="1:27" x14ac:dyDescent="0.4">
      <c r="A247" s="174"/>
      <c r="B247" s="174"/>
      <c r="C247" s="174"/>
      <c r="D247" s="174"/>
      <c r="E247" s="174"/>
      <c r="F247" s="174"/>
      <c r="G247" s="174"/>
      <c r="H247" s="174"/>
      <c r="I247" s="174"/>
      <c r="J247" s="174"/>
      <c r="K247" s="174"/>
      <c r="L247" s="174"/>
      <c r="M247" s="174"/>
      <c r="N247" s="174"/>
      <c r="O247" s="174"/>
      <c r="P247" s="174"/>
      <c r="Q247" s="174"/>
      <c r="R247" s="174"/>
      <c r="S247" s="174"/>
      <c r="T247" s="174"/>
      <c r="U247" s="174"/>
      <c r="V247" s="174"/>
      <c r="W247" s="174"/>
      <c r="X247" s="174"/>
      <c r="Y247" s="174"/>
      <c r="Z247" s="174"/>
      <c r="AA247" s="174"/>
    </row>
    <row r="248" spans="1:27" x14ac:dyDescent="0.4">
      <c r="A248" s="174"/>
      <c r="B248" s="174"/>
      <c r="C248" s="174"/>
      <c r="D248" s="174"/>
      <c r="E248" s="174"/>
      <c r="F248" s="174"/>
      <c r="G248" s="174"/>
      <c r="H248" s="174"/>
      <c r="I248" s="174"/>
      <c r="J248" s="174"/>
      <c r="K248" s="174"/>
      <c r="L248" s="174"/>
      <c r="M248" s="174"/>
      <c r="N248" s="174"/>
      <c r="O248" s="174"/>
      <c r="P248" s="174"/>
      <c r="Q248" s="174"/>
      <c r="R248" s="174"/>
      <c r="S248" s="174"/>
      <c r="T248" s="174"/>
      <c r="U248" s="174"/>
      <c r="V248" s="174"/>
      <c r="W248" s="174"/>
      <c r="X248" s="174"/>
      <c r="Y248" s="174"/>
      <c r="Z248" s="174"/>
      <c r="AA248" s="174"/>
    </row>
    <row r="249" spans="1:27" x14ac:dyDescent="0.4">
      <c r="A249" s="174"/>
      <c r="B249" s="174"/>
      <c r="C249" s="174"/>
      <c r="D249" s="174"/>
      <c r="E249" s="174"/>
      <c r="F249" s="174"/>
      <c r="G249" s="174"/>
      <c r="H249" s="174"/>
      <c r="I249" s="174"/>
      <c r="J249" s="174"/>
      <c r="K249" s="174"/>
      <c r="L249" s="174"/>
      <c r="M249" s="174"/>
      <c r="N249" s="174"/>
      <c r="O249" s="174"/>
      <c r="P249" s="174"/>
      <c r="Q249" s="174"/>
      <c r="R249" s="174"/>
      <c r="S249" s="174"/>
      <c r="T249" s="174"/>
      <c r="U249" s="174"/>
      <c r="V249" s="174"/>
      <c r="W249" s="174"/>
      <c r="X249" s="174"/>
      <c r="Y249" s="174"/>
      <c r="Z249" s="174"/>
      <c r="AA249" s="174"/>
    </row>
    <row r="250" spans="1:27" x14ac:dyDescent="0.4">
      <c r="A250" s="174"/>
      <c r="B250" s="174"/>
      <c r="C250" s="174"/>
      <c r="D250" s="174"/>
      <c r="E250" s="174"/>
      <c r="F250" s="174"/>
      <c r="G250" s="174"/>
      <c r="H250" s="174"/>
      <c r="I250" s="174"/>
      <c r="J250" s="174"/>
      <c r="K250" s="174"/>
      <c r="L250" s="174"/>
      <c r="M250" s="174"/>
      <c r="N250" s="174"/>
      <c r="O250" s="174"/>
      <c r="P250" s="174"/>
      <c r="Q250" s="174"/>
      <c r="R250" s="174"/>
      <c r="S250" s="174"/>
      <c r="T250" s="174"/>
      <c r="U250" s="174"/>
      <c r="V250" s="174"/>
      <c r="W250" s="174"/>
      <c r="X250" s="174"/>
      <c r="Y250" s="174"/>
      <c r="Z250" s="174"/>
      <c r="AA250" s="174"/>
    </row>
    <row r="251" spans="1:27" x14ac:dyDescent="0.4">
      <c r="A251" s="174"/>
      <c r="B251" s="174"/>
      <c r="C251" s="174"/>
      <c r="D251" s="174"/>
      <c r="E251" s="174"/>
      <c r="F251" s="174"/>
      <c r="G251" s="174"/>
      <c r="H251" s="174"/>
      <c r="I251" s="174"/>
      <c r="J251" s="174"/>
      <c r="K251" s="174"/>
      <c r="L251" s="174"/>
      <c r="M251" s="174"/>
      <c r="N251" s="174"/>
      <c r="O251" s="174"/>
      <c r="P251" s="174"/>
      <c r="Q251" s="174"/>
      <c r="R251" s="174"/>
      <c r="S251" s="174"/>
      <c r="T251" s="174"/>
      <c r="U251" s="174"/>
      <c r="V251" s="174"/>
      <c r="W251" s="174"/>
      <c r="X251" s="174"/>
      <c r="Y251" s="174"/>
      <c r="Z251" s="174"/>
      <c r="AA251" s="174"/>
    </row>
    <row r="252" spans="1:27" x14ac:dyDescent="0.4">
      <c r="A252" s="174"/>
      <c r="B252" s="174"/>
      <c r="C252" s="174"/>
      <c r="D252" s="174"/>
      <c r="E252" s="174"/>
      <c r="F252" s="174"/>
      <c r="G252" s="174"/>
      <c r="H252" s="174"/>
      <c r="I252" s="174"/>
      <c r="J252" s="174"/>
      <c r="K252" s="174"/>
      <c r="L252" s="174"/>
      <c r="M252" s="174"/>
      <c r="N252" s="174"/>
      <c r="O252" s="174"/>
      <c r="P252" s="174"/>
      <c r="Q252" s="174"/>
      <c r="R252" s="174"/>
      <c r="S252" s="174"/>
      <c r="T252" s="174"/>
      <c r="U252" s="174"/>
      <c r="V252" s="174"/>
      <c r="W252" s="174"/>
      <c r="X252" s="174"/>
      <c r="Y252" s="174"/>
      <c r="Z252" s="174"/>
      <c r="AA252" s="174"/>
    </row>
    <row r="253" spans="1:27" x14ac:dyDescent="0.4">
      <c r="A253" s="174"/>
      <c r="B253" s="174"/>
      <c r="C253" s="174"/>
      <c r="D253" s="174"/>
      <c r="E253" s="174"/>
      <c r="F253" s="174"/>
      <c r="G253" s="174"/>
      <c r="H253" s="174"/>
      <c r="I253" s="174"/>
      <c r="J253" s="174"/>
      <c r="K253" s="174"/>
      <c r="L253" s="174"/>
      <c r="M253" s="174"/>
      <c r="N253" s="174"/>
      <c r="O253" s="174"/>
      <c r="P253" s="174"/>
      <c r="Q253" s="174"/>
      <c r="R253" s="174"/>
      <c r="S253" s="174"/>
      <c r="T253" s="174"/>
      <c r="U253" s="174"/>
      <c r="V253" s="174"/>
      <c r="W253" s="174"/>
      <c r="X253" s="174"/>
      <c r="Y253" s="174"/>
      <c r="Z253" s="174"/>
      <c r="AA253" s="174"/>
    </row>
    <row r="254" spans="1:27" x14ac:dyDescent="0.4">
      <c r="A254" s="174"/>
      <c r="B254" s="174"/>
      <c r="C254" s="174"/>
      <c r="D254" s="174"/>
      <c r="E254" s="174"/>
      <c r="F254" s="174"/>
      <c r="G254" s="174"/>
      <c r="H254" s="174"/>
      <c r="I254" s="174"/>
      <c r="J254" s="174"/>
      <c r="K254" s="174"/>
      <c r="L254" s="174"/>
      <c r="M254" s="174"/>
      <c r="N254" s="174"/>
      <c r="O254" s="174"/>
      <c r="P254" s="174"/>
      <c r="Q254" s="174"/>
      <c r="R254" s="174"/>
      <c r="S254" s="174"/>
      <c r="T254" s="174"/>
      <c r="U254" s="174"/>
      <c r="V254" s="174"/>
      <c r="W254" s="174"/>
      <c r="X254" s="174"/>
      <c r="Y254" s="174"/>
      <c r="Z254" s="174"/>
      <c r="AA254" s="174"/>
    </row>
    <row r="255" spans="1:27" x14ac:dyDescent="0.4">
      <c r="A255" s="174"/>
      <c r="B255" s="174"/>
      <c r="C255" s="174"/>
      <c r="D255" s="174"/>
      <c r="E255" s="174"/>
      <c r="F255" s="174"/>
      <c r="G255" s="174"/>
      <c r="H255" s="174"/>
      <c r="I255" s="174"/>
      <c r="J255" s="174"/>
      <c r="K255" s="174"/>
      <c r="L255" s="174"/>
      <c r="M255" s="174"/>
      <c r="N255" s="174"/>
      <c r="O255" s="174"/>
      <c r="P255" s="174"/>
      <c r="Q255" s="174"/>
      <c r="R255" s="174"/>
      <c r="S255" s="174"/>
      <c r="T255" s="174"/>
      <c r="U255" s="174"/>
      <c r="V255" s="174"/>
      <c r="W255" s="174"/>
      <c r="X255" s="174"/>
      <c r="Y255" s="174"/>
      <c r="Z255" s="174"/>
      <c r="AA255" s="174"/>
    </row>
    <row r="256" spans="1:27" x14ac:dyDescent="0.4">
      <c r="A256" s="174"/>
      <c r="B256" s="174"/>
      <c r="C256" s="174"/>
      <c r="D256" s="174"/>
      <c r="E256" s="174"/>
      <c r="F256" s="174"/>
      <c r="G256" s="174"/>
      <c r="H256" s="174"/>
      <c r="I256" s="174"/>
      <c r="J256" s="174"/>
      <c r="K256" s="174"/>
      <c r="L256" s="174"/>
      <c r="M256" s="174"/>
      <c r="N256" s="174"/>
      <c r="O256" s="174"/>
      <c r="P256" s="174"/>
      <c r="Q256" s="174"/>
      <c r="R256" s="174"/>
      <c r="S256" s="174"/>
      <c r="T256" s="174"/>
      <c r="U256" s="174"/>
      <c r="V256" s="174"/>
      <c r="W256" s="174"/>
      <c r="X256" s="174"/>
      <c r="Y256" s="174"/>
      <c r="Z256" s="174"/>
      <c r="AA256" s="174"/>
    </row>
    <row r="257" spans="1:27" x14ac:dyDescent="0.4">
      <c r="A257" s="174"/>
      <c r="B257" s="174"/>
      <c r="C257" s="174"/>
      <c r="D257" s="174"/>
      <c r="E257" s="174"/>
      <c r="F257" s="174"/>
      <c r="G257" s="174"/>
      <c r="H257" s="174"/>
      <c r="I257" s="174"/>
      <c r="J257" s="174"/>
      <c r="K257" s="174"/>
      <c r="L257" s="174"/>
      <c r="M257" s="174"/>
      <c r="N257" s="174"/>
      <c r="O257" s="174"/>
      <c r="P257" s="174"/>
      <c r="Q257" s="174"/>
      <c r="R257" s="174"/>
      <c r="S257" s="174"/>
      <c r="T257" s="174"/>
      <c r="U257" s="174"/>
      <c r="V257" s="174"/>
      <c r="W257" s="174"/>
      <c r="X257" s="174"/>
      <c r="Y257" s="174"/>
      <c r="Z257" s="174"/>
      <c r="AA257" s="174"/>
    </row>
    <row r="258" spans="1:27" x14ac:dyDescent="0.4">
      <c r="A258" s="174"/>
      <c r="B258" s="174"/>
      <c r="C258" s="174"/>
      <c r="D258" s="174"/>
      <c r="E258" s="174"/>
      <c r="F258" s="174"/>
      <c r="G258" s="174"/>
      <c r="H258" s="174"/>
      <c r="I258" s="174"/>
      <c r="J258" s="174"/>
      <c r="K258" s="174"/>
      <c r="L258" s="174"/>
      <c r="M258" s="174"/>
      <c r="N258" s="174"/>
      <c r="O258" s="174"/>
      <c r="P258" s="174"/>
      <c r="Q258" s="174"/>
      <c r="R258" s="174"/>
      <c r="S258" s="174"/>
      <c r="T258" s="174"/>
      <c r="U258" s="174"/>
      <c r="V258" s="174"/>
      <c r="W258" s="174"/>
      <c r="X258" s="174"/>
      <c r="Y258" s="174"/>
      <c r="Z258" s="174"/>
      <c r="AA258" s="174"/>
    </row>
    <row r="259" spans="1:27" x14ac:dyDescent="0.4">
      <c r="A259" s="174"/>
      <c r="B259" s="174"/>
      <c r="C259" s="174"/>
      <c r="D259" s="174"/>
      <c r="E259" s="174"/>
      <c r="F259" s="174"/>
      <c r="G259" s="174"/>
      <c r="H259" s="174"/>
      <c r="I259" s="174"/>
      <c r="J259" s="174"/>
      <c r="K259" s="174"/>
      <c r="L259" s="174"/>
      <c r="M259" s="174"/>
      <c r="N259" s="174"/>
      <c r="O259" s="174"/>
      <c r="P259" s="174"/>
      <c r="Q259" s="174"/>
      <c r="R259" s="174"/>
      <c r="S259" s="174"/>
      <c r="T259" s="174"/>
      <c r="U259" s="174"/>
      <c r="V259" s="174"/>
      <c r="W259" s="174"/>
      <c r="X259" s="174"/>
      <c r="Y259" s="174"/>
      <c r="Z259" s="174"/>
      <c r="AA259" s="174"/>
    </row>
    <row r="260" spans="1:27" x14ac:dyDescent="0.4">
      <c r="A260" s="174"/>
      <c r="B260" s="174"/>
      <c r="C260" s="174"/>
      <c r="D260" s="174"/>
      <c r="E260" s="174"/>
      <c r="F260" s="174"/>
      <c r="G260" s="174"/>
      <c r="H260" s="174"/>
      <c r="I260" s="174"/>
      <c r="J260" s="174"/>
      <c r="K260" s="174"/>
      <c r="L260" s="174"/>
      <c r="M260" s="174"/>
      <c r="N260" s="174"/>
      <c r="O260" s="174"/>
      <c r="P260" s="174"/>
      <c r="Q260" s="174"/>
      <c r="R260" s="174"/>
      <c r="S260" s="174"/>
      <c r="T260" s="174"/>
      <c r="U260" s="174"/>
      <c r="V260" s="174"/>
      <c r="W260" s="174"/>
      <c r="X260" s="174"/>
      <c r="Y260" s="174"/>
      <c r="Z260" s="174"/>
      <c r="AA260" s="174"/>
    </row>
    <row r="261" spans="1:27" x14ac:dyDescent="0.4">
      <c r="A261" s="174"/>
      <c r="B261" s="174"/>
      <c r="C261" s="174"/>
      <c r="D261" s="174"/>
      <c r="E261" s="174"/>
      <c r="F261" s="174"/>
      <c r="G261" s="174"/>
      <c r="H261" s="174"/>
      <c r="I261" s="174"/>
      <c r="J261" s="174"/>
      <c r="K261" s="174"/>
      <c r="L261" s="174"/>
      <c r="M261" s="174"/>
      <c r="N261" s="174"/>
      <c r="O261" s="174"/>
      <c r="P261" s="174"/>
      <c r="Q261" s="174"/>
      <c r="R261" s="174"/>
      <c r="S261" s="174"/>
      <c r="T261" s="174"/>
      <c r="U261" s="174"/>
      <c r="V261" s="174"/>
      <c r="W261" s="174"/>
      <c r="X261" s="174"/>
      <c r="Y261" s="174"/>
      <c r="Z261" s="174"/>
      <c r="AA261" s="174"/>
    </row>
    <row r="262" spans="1:27" x14ac:dyDescent="0.4">
      <c r="A262" s="174"/>
      <c r="B262" s="174"/>
      <c r="C262" s="174"/>
      <c r="D262" s="174"/>
      <c r="E262" s="174"/>
      <c r="F262" s="174"/>
      <c r="G262" s="174"/>
      <c r="H262" s="174"/>
      <c r="I262" s="174"/>
      <c r="J262" s="174"/>
      <c r="K262" s="174"/>
      <c r="L262" s="174"/>
      <c r="M262" s="174"/>
      <c r="N262" s="174"/>
      <c r="O262" s="174"/>
      <c r="P262" s="174"/>
      <c r="Q262" s="174"/>
      <c r="R262" s="174"/>
      <c r="S262" s="174"/>
      <c r="T262" s="174"/>
      <c r="U262" s="174"/>
      <c r="V262" s="174"/>
      <c r="W262" s="174"/>
      <c r="X262" s="174"/>
      <c r="Y262" s="174"/>
      <c r="Z262" s="174"/>
      <c r="AA262" s="174"/>
    </row>
    <row r="263" spans="1:27" x14ac:dyDescent="0.4">
      <c r="A263" s="174"/>
      <c r="B263" s="174"/>
      <c r="C263" s="174"/>
      <c r="D263" s="174"/>
      <c r="E263" s="174"/>
      <c r="F263" s="174"/>
      <c r="G263" s="174"/>
      <c r="H263" s="174"/>
      <c r="I263" s="174"/>
      <c r="J263" s="174"/>
      <c r="K263" s="174"/>
      <c r="L263" s="174"/>
      <c r="M263" s="174"/>
      <c r="N263" s="174"/>
      <c r="O263" s="174"/>
      <c r="P263" s="174"/>
      <c r="Q263" s="174"/>
      <c r="R263" s="174"/>
      <c r="S263" s="174"/>
      <c r="T263" s="174"/>
      <c r="U263" s="174"/>
      <c r="V263" s="174"/>
      <c r="W263" s="174"/>
      <c r="X263" s="174"/>
      <c r="Y263" s="174"/>
      <c r="Z263" s="174"/>
      <c r="AA263" s="174"/>
    </row>
    <row r="264" spans="1:27" x14ac:dyDescent="0.4">
      <c r="A264" s="174"/>
      <c r="B264" s="174"/>
      <c r="C264" s="174"/>
      <c r="D264" s="174"/>
      <c r="E264" s="174"/>
      <c r="F264" s="174"/>
      <c r="G264" s="174"/>
      <c r="H264" s="174"/>
      <c r="I264" s="174"/>
      <c r="J264" s="174"/>
      <c r="K264" s="174"/>
      <c r="L264" s="174"/>
      <c r="M264" s="174"/>
      <c r="N264" s="174"/>
      <c r="O264" s="174"/>
      <c r="P264" s="174"/>
      <c r="Q264" s="174"/>
      <c r="R264" s="174"/>
      <c r="S264" s="174"/>
      <c r="T264" s="174"/>
      <c r="U264" s="174"/>
      <c r="V264" s="174"/>
      <c r="W264" s="174"/>
      <c r="X264" s="174"/>
      <c r="Y264" s="174"/>
      <c r="Z264" s="174"/>
      <c r="AA264" s="174"/>
    </row>
    <row r="265" spans="1:27" x14ac:dyDescent="0.4">
      <c r="A265" s="174"/>
      <c r="B265" s="174"/>
      <c r="C265" s="174"/>
      <c r="D265" s="174"/>
      <c r="E265" s="174"/>
      <c r="F265" s="174"/>
      <c r="G265" s="174"/>
      <c r="H265" s="174"/>
      <c r="I265" s="174"/>
      <c r="J265" s="174"/>
      <c r="K265" s="174"/>
      <c r="L265" s="174"/>
      <c r="M265" s="174"/>
      <c r="N265" s="174"/>
      <c r="O265" s="174"/>
      <c r="P265" s="174"/>
      <c r="Q265" s="174"/>
      <c r="R265" s="174"/>
      <c r="S265" s="174"/>
      <c r="T265" s="174"/>
      <c r="U265" s="174"/>
      <c r="V265" s="174"/>
      <c r="W265" s="174"/>
      <c r="X265" s="174"/>
      <c r="Y265" s="174"/>
      <c r="Z265" s="174"/>
      <c r="AA265" s="174"/>
    </row>
    <row r="266" spans="1:27" x14ac:dyDescent="0.4">
      <c r="A266" s="174"/>
      <c r="B266" s="174"/>
      <c r="C266" s="174"/>
      <c r="D266" s="174"/>
      <c r="E266" s="174"/>
      <c r="F266" s="174"/>
      <c r="G266" s="174"/>
      <c r="H266" s="174"/>
      <c r="I266" s="174"/>
      <c r="J266" s="174"/>
      <c r="K266" s="174"/>
      <c r="L266" s="174"/>
      <c r="M266" s="174"/>
      <c r="N266" s="174"/>
      <c r="O266" s="174"/>
      <c r="P266" s="174"/>
      <c r="Q266" s="174"/>
      <c r="R266" s="174"/>
      <c r="S266" s="174"/>
      <c r="T266" s="174"/>
      <c r="U266" s="174"/>
      <c r="V266" s="174"/>
      <c r="W266" s="174"/>
      <c r="X266" s="174"/>
      <c r="Y266" s="174"/>
      <c r="Z266" s="174"/>
      <c r="AA266" s="174"/>
    </row>
    <row r="267" spans="1:27" x14ac:dyDescent="0.4">
      <c r="A267" s="174"/>
      <c r="B267" s="174"/>
      <c r="C267" s="174"/>
      <c r="D267" s="174"/>
      <c r="E267" s="174"/>
      <c r="F267" s="174"/>
      <c r="G267" s="174"/>
      <c r="H267" s="174"/>
      <c r="I267" s="174"/>
      <c r="J267" s="174"/>
      <c r="K267" s="174"/>
      <c r="L267" s="174"/>
      <c r="M267" s="174"/>
      <c r="N267" s="174"/>
      <c r="O267" s="174"/>
      <c r="P267" s="174"/>
      <c r="Q267" s="174"/>
      <c r="R267" s="174"/>
      <c r="S267" s="174"/>
      <c r="T267" s="174"/>
      <c r="U267" s="174"/>
      <c r="V267" s="174"/>
      <c r="W267" s="174"/>
      <c r="X267" s="174"/>
      <c r="Y267" s="174"/>
      <c r="Z267" s="174"/>
      <c r="AA267" s="174"/>
    </row>
    <row r="268" spans="1:27" x14ac:dyDescent="0.4">
      <c r="A268" s="174"/>
      <c r="B268" s="174"/>
      <c r="C268" s="174"/>
      <c r="D268" s="174"/>
      <c r="E268" s="174"/>
      <c r="F268" s="174"/>
      <c r="G268" s="174"/>
      <c r="H268" s="174"/>
      <c r="I268" s="174"/>
      <c r="J268" s="174"/>
      <c r="K268" s="174"/>
      <c r="L268" s="174"/>
      <c r="M268" s="174"/>
      <c r="N268" s="174"/>
      <c r="O268" s="174"/>
      <c r="P268" s="174"/>
      <c r="Q268" s="174"/>
      <c r="R268" s="174"/>
      <c r="S268" s="174"/>
      <c r="T268" s="174"/>
      <c r="U268" s="174"/>
      <c r="V268" s="174"/>
      <c r="W268" s="174"/>
      <c r="X268" s="174"/>
      <c r="Y268" s="174"/>
      <c r="Z268" s="174"/>
      <c r="AA268" s="174"/>
    </row>
    <row r="269" spans="1:27" x14ac:dyDescent="0.4">
      <c r="A269" s="174"/>
      <c r="B269" s="174"/>
      <c r="C269" s="174"/>
      <c r="D269" s="174"/>
      <c r="E269" s="174"/>
      <c r="F269" s="174"/>
      <c r="G269" s="174"/>
      <c r="H269" s="174"/>
      <c r="I269" s="174"/>
      <c r="J269" s="174"/>
      <c r="K269" s="174"/>
      <c r="L269" s="174"/>
      <c r="M269" s="174"/>
      <c r="N269" s="174"/>
      <c r="O269" s="174"/>
      <c r="P269" s="174"/>
      <c r="Q269" s="174"/>
      <c r="R269" s="174"/>
      <c r="S269" s="174"/>
      <c r="T269" s="174"/>
      <c r="U269" s="174"/>
      <c r="V269" s="174"/>
      <c r="W269" s="174"/>
      <c r="X269" s="174"/>
      <c r="Y269" s="174"/>
      <c r="Z269" s="174"/>
      <c r="AA269" s="174"/>
    </row>
    <row r="270" spans="1:27" x14ac:dyDescent="0.4">
      <c r="A270" s="174"/>
      <c r="B270" s="174"/>
      <c r="C270" s="174"/>
      <c r="D270" s="174"/>
      <c r="E270" s="174"/>
      <c r="F270" s="174"/>
      <c r="G270" s="174"/>
      <c r="H270" s="174"/>
      <c r="I270" s="174"/>
      <c r="J270" s="174"/>
      <c r="K270" s="174"/>
      <c r="L270" s="174"/>
      <c r="M270" s="174"/>
      <c r="N270" s="174"/>
      <c r="O270" s="174"/>
      <c r="P270" s="174"/>
      <c r="Q270" s="174"/>
      <c r="R270" s="174"/>
      <c r="S270" s="174"/>
      <c r="T270" s="174"/>
      <c r="U270" s="174"/>
      <c r="V270" s="174"/>
      <c r="W270" s="174"/>
      <c r="X270" s="174"/>
      <c r="Y270" s="174"/>
      <c r="Z270" s="174"/>
      <c r="AA270" s="174"/>
    </row>
    <row r="271" spans="1:27" x14ac:dyDescent="0.4">
      <c r="A271" s="174"/>
      <c r="B271" s="174"/>
      <c r="C271" s="174"/>
      <c r="D271" s="174"/>
      <c r="E271" s="174"/>
      <c r="F271" s="174"/>
      <c r="G271" s="174"/>
      <c r="H271" s="174"/>
      <c r="I271" s="174"/>
      <c r="J271" s="174"/>
      <c r="K271" s="174"/>
      <c r="L271" s="174"/>
      <c r="M271" s="174"/>
      <c r="N271" s="174"/>
      <c r="O271" s="174"/>
      <c r="P271" s="174"/>
      <c r="Q271" s="174"/>
      <c r="R271" s="174"/>
      <c r="S271" s="174"/>
      <c r="T271" s="174"/>
      <c r="U271" s="174"/>
      <c r="V271" s="174"/>
      <c r="W271" s="174"/>
      <c r="X271" s="174"/>
      <c r="Y271" s="174"/>
      <c r="Z271" s="174"/>
      <c r="AA271" s="174"/>
    </row>
    <row r="272" spans="1:27" x14ac:dyDescent="0.4">
      <c r="A272" s="174"/>
      <c r="B272" s="174"/>
      <c r="C272" s="174"/>
      <c r="D272" s="174"/>
      <c r="E272" s="174"/>
      <c r="F272" s="174"/>
      <c r="G272" s="174"/>
      <c r="H272" s="174"/>
      <c r="I272" s="174"/>
      <c r="J272" s="174"/>
      <c r="K272" s="174"/>
      <c r="L272" s="174"/>
      <c r="M272" s="174"/>
      <c r="N272" s="174"/>
      <c r="O272" s="174"/>
      <c r="P272" s="174"/>
      <c r="Q272" s="174"/>
      <c r="R272" s="174"/>
      <c r="S272" s="174"/>
      <c r="T272" s="174"/>
      <c r="U272" s="174"/>
      <c r="V272" s="174"/>
      <c r="W272" s="174"/>
      <c r="X272" s="174"/>
      <c r="Y272" s="174"/>
      <c r="Z272" s="174"/>
      <c r="AA272" s="174"/>
    </row>
    <row r="273" spans="1:27" x14ac:dyDescent="0.4">
      <c r="A273" s="174"/>
      <c r="B273" s="174"/>
      <c r="C273" s="174"/>
      <c r="D273" s="174"/>
      <c r="E273" s="174"/>
      <c r="F273" s="174"/>
      <c r="G273" s="174"/>
      <c r="H273" s="174"/>
      <c r="I273" s="174"/>
      <c r="J273" s="174"/>
      <c r="K273" s="174"/>
      <c r="L273" s="174"/>
      <c r="M273" s="174"/>
      <c r="N273" s="174"/>
      <c r="O273" s="174"/>
      <c r="P273" s="174"/>
      <c r="Q273" s="174"/>
      <c r="R273" s="174"/>
      <c r="S273" s="174"/>
      <c r="T273" s="174"/>
      <c r="U273" s="174"/>
      <c r="V273" s="174"/>
      <c r="W273" s="174"/>
      <c r="X273" s="174"/>
      <c r="Y273" s="174"/>
      <c r="Z273" s="174"/>
      <c r="AA273" s="174"/>
    </row>
    <row r="274" spans="1:27" x14ac:dyDescent="0.4">
      <c r="A274" s="174"/>
      <c r="B274" s="174"/>
      <c r="C274" s="174"/>
      <c r="D274" s="174"/>
      <c r="E274" s="174"/>
      <c r="F274" s="174"/>
      <c r="G274" s="174"/>
      <c r="H274" s="174"/>
      <c r="I274" s="174"/>
      <c r="J274" s="174"/>
      <c r="K274" s="174"/>
      <c r="L274" s="174"/>
      <c r="M274" s="174"/>
      <c r="N274" s="174"/>
      <c r="O274" s="174"/>
      <c r="P274" s="174"/>
      <c r="Q274" s="174"/>
      <c r="R274" s="174"/>
      <c r="S274" s="174"/>
      <c r="T274" s="174"/>
      <c r="U274" s="174"/>
      <c r="V274" s="174"/>
      <c r="W274" s="174"/>
      <c r="X274" s="174"/>
      <c r="Y274" s="174"/>
      <c r="Z274" s="174"/>
      <c r="AA274" s="174"/>
    </row>
    <row r="275" spans="1:27" x14ac:dyDescent="0.4">
      <c r="A275" s="174"/>
      <c r="B275" s="174"/>
      <c r="C275" s="174"/>
      <c r="D275" s="174"/>
      <c r="E275" s="174"/>
      <c r="F275" s="174"/>
      <c r="G275" s="174"/>
      <c r="H275" s="174"/>
      <c r="I275" s="174"/>
      <c r="J275" s="174"/>
      <c r="K275" s="174"/>
      <c r="L275" s="174"/>
      <c r="M275" s="174"/>
      <c r="N275" s="174"/>
      <c r="O275" s="174"/>
      <c r="P275" s="174"/>
      <c r="Q275" s="174"/>
      <c r="R275" s="174"/>
      <c r="S275" s="174"/>
      <c r="T275" s="174"/>
      <c r="U275" s="174"/>
      <c r="V275" s="174"/>
      <c r="W275" s="174"/>
      <c r="X275" s="174"/>
      <c r="Y275" s="174"/>
      <c r="Z275" s="174"/>
      <c r="AA275" s="174"/>
    </row>
    <row r="276" spans="1:27" x14ac:dyDescent="0.4">
      <c r="A276" s="174"/>
      <c r="B276" s="174"/>
      <c r="C276" s="174"/>
      <c r="D276" s="174"/>
      <c r="E276" s="174"/>
      <c r="F276" s="174"/>
      <c r="G276" s="174"/>
      <c r="H276" s="174"/>
      <c r="I276" s="174"/>
      <c r="J276" s="174"/>
      <c r="K276" s="174"/>
      <c r="L276" s="174"/>
      <c r="M276" s="174"/>
      <c r="N276" s="174"/>
      <c r="O276" s="174"/>
      <c r="P276" s="174"/>
      <c r="Q276" s="174"/>
      <c r="R276" s="174"/>
      <c r="S276" s="174"/>
      <c r="T276" s="174"/>
      <c r="U276" s="174"/>
      <c r="V276" s="174"/>
      <c r="W276" s="174"/>
      <c r="X276" s="174"/>
      <c r="Y276" s="174"/>
      <c r="Z276" s="174"/>
      <c r="AA276" s="174"/>
    </row>
    <row r="277" spans="1:27" x14ac:dyDescent="0.4">
      <c r="A277" s="174"/>
      <c r="B277" s="174"/>
      <c r="C277" s="174"/>
      <c r="D277" s="174"/>
      <c r="E277" s="174"/>
      <c r="F277" s="174"/>
      <c r="G277" s="174"/>
      <c r="H277" s="174"/>
      <c r="I277" s="174"/>
      <c r="J277" s="174"/>
      <c r="K277" s="174"/>
      <c r="L277" s="174"/>
      <c r="M277" s="174"/>
      <c r="N277" s="174"/>
      <c r="O277" s="174"/>
      <c r="P277" s="174"/>
      <c r="Q277" s="174"/>
      <c r="R277" s="174"/>
      <c r="S277" s="174"/>
      <c r="T277" s="174"/>
      <c r="U277" s="174"/>
      <c r="V277" s="174"/>
      <c r="W277" s="174"/>
      <c r="X277" s="174"/>
      <c r="Y277" s="174"/>
      <c r="Z277" s="174"/>
      <c r="AA277" s="174"/>
    </row>
    <row r="278" spans="1:27" x14ac:dyDescent="0.4">
      <c r="A278" s="174"/>
      <c r="B278" s="174"/>
      <c r="C278" s="174"/>
      <c r="D278" s="174"/>
      <c r="E278" s="174"/>
      <c r="F278" s="174"/>
      <c r="G278" s="174"/>
      <c r="H278" s="174"/>
      <c r="I278" s="174"/>
      <c r="J278" s="174"/>
      <c r="K278" s="174"/>
      <c r="L278" s="174"/>
      <c r="M278" s="174"/>
      <c r="N278" s="174"/>
      <c r="O278" s="174"/>
      <c r="P278" s="174"/>
      <c r="Q278" s="174"/>
      <c r="R278" s="174"/>
      <c r="S278" s="174"/>
      <c r="T278" s="174"/>
      <c r="U278" s="174"/>
      <c r="V278" s="174"/>
      <c r="W278" s="174"/>
      <c r="X278" s="174"/>
      <c r="Y278" s="174"/>
      <c r="Z278" s="174"/>
      <c r="AA278" s="174"/>
    </row>
    <row r="279" spans="1:27" x14ac:dyDescent="0.4">
      <c r="A279" s="174"/>
      <c r="B279" s="174"/>
      <c r="C279" s="174"/>
      <c r="D279" s="174"/>
      <c r="E279" s="174"/>
      <c r="F279" s="174"/>
      <c r="G279" s="174"/>
      <c r="H279" s="174"/>
      <c r="I279" s="174"/>
      <c r="J279" s="174"/>
      <c r="K279" s="174"/>
      <c r="L279" s="174"/>
      <c r="M279" s="174"/>
      <c r="N279" s="174"/>
      <c r="O279" s="174"/>
      <c r="P279" s="174"/>
      <c r="Q279" s="174"/>
      <c r="R279" s="174"/>
      <c r="S279" s="174"/>
      <c r="T279" s="174"/>
      <c r="U279" s="174"/>
      <c r="V279" s="174"/>
      <c r="W279" s="174"/>
      <c r="X279" s="174"/>
      <c r="Y279" s="174"/>
      <c r="Z279" s="174"/>
      <c r="AA279" s="174"/>
    </row>
    <row r="280" spans="1:27" x14ac:dyDescent="0.4">
      <c r="A280" s="174"/>
      <c r="B280" s="174"/>
      <c r="C280" s="174"/>
      <c r="D280" s="174"/>
      <c r="E280" s="174"/>
      <c r="F280" s="174"/>
      <c r="G280" s="174"/>
      <c r="H280" s="174"/>
      <c r="I280" s="174"/>
      <c r="J280" s="174"/>
      <c r="K280" s="174"/>
      <c r="L280" s="174"/>
      <c r="M280" s="174"/>
      <c r="N280" s="174"/>
      <c r="O280" s="174"/>
      <c r="P280" s="174"/>
      <c r="Q280" s="174"/>
      <c r="R280" s="174"/>
      <c r="S280" s="174"/>
      <c r="T280" s="174"/>
      <c r="U280" s="174"/>
      <c r="V280" s="174"/>
      <c r="W280" s="174"/>
      <c r="X280" s="174"/>
      <c r="Y280" s="174"/>
      <c r="Z280" s="174"/>
      <c r="AA280" s="174"/>
    </row>
    <row r="281" spans="1:27" x14ac:dyDescent="0.4">
      <c r="A281" s="174"/>
      <c r="B281" s="174"/>
      <c r="C281" s="174"/>
      <c r="D281" s="174"/>
      <c r="E281" s="174"/>
      <c r="F281" s="174"/>
      <c r="G281" s="174"/>
      <c r="H281" s="174"/>
      <c r="I281" s="174"/>
      <c r="J281" s="174"/>
      <c r="K281" s="174"/>
      <c r="L281" s="174"/>
      <c r="M281" s="174"/>
      <c r="N281" s="174"/>
      <c r="O281" s="174"/>
      <c r="P281" s="174"/>
      <c r="Q281" s="174"/>
      <c r="R281" s="174"/>
      <c r="S281" s="174"/>
      <c r="T281" s="174"/>
      <c r="U281" s="174"/>
      <c r="V281" s="174"/>
      <c r="W281" s="174"/>
      <c r="X281" s="174"/>
      <c r="Y281" s="174"/>
      <c r="Z281" s="174"/>
      <c r="AA281" s="174"/>
    </row>
    <row r="282" spans="1:27" x14ac:dyDescent="0.4">
      <c r="A282" s="174"/>
      <c r="B282" s="174"/>
      <c r="C282" s="174"/>
      <c r="D282" s="174"/>
      <c r="E282" s="174"/>
      <c r="F282" s="174"/>
      <c r="G282" s="174"/>
      <c r="H282" s="174"/>
      <c r="I282" s="174"/>
      <c r="J282" s="174"/>
      <c r="K282" s="174"/>
      <c r="L282" s="174"/>
      <c r="M282" s="174"/>
      <c r="N282" s="174"/>
      <c r="O282" s="174"/>
      <c r="P282" s="174"/>
      <c r="Q282" s="174"/>
      <c r="R282" s="174"/>
      <c r="S282" s="174"/>
      <c r="T282" s="174"/>
      <c r="U282" s="174"/>
      <c r="V282" s="174"/>
      <c r="W282" s="174"/>
      <c r="X282" s="174"/>
      <c r="Y282" s="174"/>
      <c r="Z282" s="174"/>
      <c r="AA282" s="174"/>
    </row>
    <row r="283" spans="1:27" x14ac:dyDescent="0.4">
      <c r="A283" s="174"/>
      <c r="B283" s="174"/>
      <c r="C283" s="174"/>
      <c r="D283" s="174"/>
      <c r="E283" s="174"/>
      <c r="F283" s="174"/>
      <c r="G283" s="174"/>
      <c r="H283" s="174"/>
      <c r="I283" s="174"/>
      <c r="J283" s="174"/>
      <c r="K283" s="174"/>
      <c r="L283" s="174"/>
      <c r="M283" s="174"/>
      <c r="N283" s="174"/>
      <c r="O283" s="174"/>
      <c r="P283" s="174"/>
      <c r="Q283" s="174"/>
      <c r="R283" s="174"/>
      <c r="S283" s="174"/>
      <c r="T283" s="174"/>
      <c r="U283" s="174"/>
      <c r="V283" s="174"/>
      <c r="W283" s="174"/>
      <c r="X283" s="174"/>
      <c r="Y283" s="174"/>
      <c r="Z283" s="174"/>
      <c r="AA283" s="174"/>
    </row>
    <row r="284" spans="1:27" x14ac:dyDescent="0.4">
      <c r="A284" s="174"/>
      <c r="B284" s="174"/>
      <c r="C284" s="174"/>
      <c r="D284" s="174"/>
      <c r="E284" s="174"/>
      <c r="F284" s="174"/>
      <c r="G284" s="174"/>
      <c r="H284" s="174"/>
      <c r="I284" s="174"/>
      <c r="J284" s="174"/>
      <c r="K284" s="174"/>
      <c r="L284" s="174"/>
      <c r="M284" s="174"/>
      <c r="N284" s="174"/>
      <c r="O284" s="174"/>
      <c r="P284" s="174"/>
      <c r="Q284" s="174"/>
      <c r="R284" s="174"/>
      <c r="S284" s="174"/>
      <c r="T284" s="174"/>
      <c r="U284" s="174"/>
      <c r="V284" s="174"/>
      <c r="W284" s="174"/>
      <c r="X284" s="174"/>
      <c r="Y284" s="174"/>
      <c r="Z284" s="174"/>
      <c r="AA284" s="174"/>
    </row>
    <row r="285" spans="1:27" x14ac:dyDescent="0.4">
      <c r="A285" s="174"/>
      <c r="B285" s="174"/>
      <c r="C285" s="174"/>
      <c r="D285" s="174"/>
      <c r="E285" s="174"/>
      <c r="F285" s="174"/>
      <c r="G285" s="174"/>
      <c r="H285" s="174"/>
      <c r="I285" s="174"/>
      <c r="J285" s="174"/>
      <c r="K285" s="174"/>
      <c r="L285" s="174"/>
      <c r="M285" s="174"/>
      <c r="N285" s="174"/>
      <c r="O285" s="174"/>
      <c r="P285" s="174"/>
      <c r="Q285" s="174"/>
      <c r="R285" s="174"/>
      <c r="S285" s="174"/>
      <c r="T285" s="174"/>
      <c r="U285" s="174"/>
      <c r="V285" s="174"/>
      <c r="W285" s="174"/>
      <c r="X285" s="174"/>
      <c r="Y285" s="174"/>
      <c r="Z285" s="174"/>
      <c r="AA285" s="174"/>
    </row>
    <row r="286" spans="1:27" x14ac:dyDescent="0.4">
      <c r="A286" s="174"/>
      <c r="B286" s="174"/>
      <c r="C286" s="174"/>
      <c r="D286" s="174"/>
      <c r="E286" s="174"/>
      <c r="F286" s="174"/>
      <c r="G286" s="174"/>
      <c r="H286" s="174"/>
      <c r="I286" s="174"/>
      <c r="J286" s="174"/>
      <c r="K286" s="174"/>
      <c r="L286" s="174"/>
      <c r="M286" s="174"/>
      <c r="N286" s="174"/>
      <c r="O286" s="174"/>
      <c r="P286" s="174"/>
      <c r="Q286" s="174"/>
      <c r="R286" s="174"/>
      <c r="S286" s="174"/>
      <c r="T286" s="174"/>
      <c r="U286" s="174"/>
      <c r="V286" s="174"/>
      <c r="W286" s="174"/>
      <c r="X286" s="174"/>
      <c r="Y286" s="174"/>
      <c r="Z286" s="174"/>
      <c r="AA286" s="174"/>
    </row>
    <row r="287" spans="1:27" x14ac:dyDescent="0.4">
      <c r="A287" s="174"/>
      <c r="B287" s="174"/>
      <c r="C287" s="174"/>
      <c r="D287" s="174"/>
      <c r="E287" s="174"/>
      <c r="F287" s="174"/>
      <c r="G287" s="174"/>
      <c r="H287" s="174"/>
      <c r="I287" s="174"/>
      <c r="J287" s="174"/>
      <c r="K287" s="174"/>
      <c r="L287" s="174"/>
      <c r="M287" s="174"/>
      <c r="N287" s="174"/>
      <c r="O287" s="174"/>
      <c r="P287" s="174"/>
      <c r="Q287" s="174"/>
      <c r="R287" s="174"/>
      <c r="S287" s="174"/>
      <c r="T287" s="174"/>
      <c r="U287" s="174"/>
      <c r="V287" s="174"/>
      <c r="W287" s="174"/>
      <c r="X287" s="174"/>
      <c r="Y287" s="174"/>
      <c r="Z287" s="174"/>
      <c r="AA287" s="174"/>
    </row>
    <row r="288" spans="1:27" x14ac:dyDescent="0.4">
      <c r="A288" s="174"/>
      <c r="B288" s="174"/>
      <c r="C288" s="174"/>
      <c r="D288" s="174"/>
      <c r="E288" s="174"/>
      <c r="F288" s="174"/>
      <c r="G288" s="174"/>
      <c r="H288" s="174"/>
      <c r="I288" s="174"/>
      <c r="J288" s="174"/>
      <c r="K288" s="174"/>
      <c r="L288" s="174"/>
      <c r="M288" s="174"/>
      <c r="N288" s="174"/>
      <c r="O288" s="174"/>
      <c r="P288" s="174"/>
      <c r="Q288" s="174"/>
      <c r="R288" s="174"/>
      <c r="S288" s="174"/>
      <c r="T288" s="174"/>
      <c r="U288" s="174"/>
      <c r="V288" s="174"/>
      <c r="W288" s="174"/>
      <c r="X288" s="174"/>
      <c r="Y288" s="174"/>
      <c r="Z288" s="174"/>
      <c r="AA288" s="174"/>
    </row>
  </sheetData>
  <mergeCells count="1">
    <mergeCell ref="F4:K5"/>
  </mergeCells>
  <phoneticPr fontId="2"/>
  <pageMargins left="0.70866141732283472" right="0.70866141732283472" top="0.74803149606299213" bottom="0.35433070866141736" header="0.31496062992125984" footer="0.31496062992125984"/>
  <pageSetup paperSize="9" scale="38"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N194"/>
  <sheetViews>
    <sheetView tabSelected="1" topLeftCell="J9" workbookViewId="0">
      <selection activeCell="D5" sqref="D5"/>
    </sheetView>
  </sheetViews>
  <sheetFormatPr defaultRowHeight="18.75" x14ac:dyDescent="0.4"/>
  <cols>
    <col min="1" max="1" width="1.875" style="12" customWidth="1"/>
    <col min="2" max="2" width="11.5" style="12" customWidth="1"/>
    <col min="3" max="12" width="40.625" style="12" customWidth="1"/>
    <col min="13" max="16384" width="9" style="12"/>
  </cols>
  <sheetData>
    <row r="1" spans="1:14" x14ac:dyDescent="0.4">
      <c r="A1" s="174"/>
      <c r="B1" s="210" t="s">
        <v>125</v>
      </c>
      <c r="C1" s="210"/>
      <c r="D1" s="210"/>
      <c r="E1" s="174"/>
      <c r="F1" s="174"/>
      <c r="G1" s="174"/>
      <c r="H1" s="174"/>
      <c r="I1" s="174"/>
      <c r="J1" s="174"/>
      <c r="K1" s="174"/>
      <c r="L1" s="174"/>
      <c r="M1" s="174"/>
      <c r="N1" s="174"/>
    </row>
    <row r="2" spans="1:14" x14ac:dyDescent="0.4">
      <c r="A2" s="174"/>
      <c r="B2" s="210"/>
      <c r="C2" s="210"/>
      <c r="D2" s="210"/>
      <c r="E2" s="174"/>
      <c r="F2" s="174"/>
      <c r="G2" s="174"/>
      <c r="H2" s="174"/>
      <c r="I2" s="174"/>
      <c r="J2" s="174"/>
      <c r="K2" s="174"/>
      <c r="L2" s="174"/>
      <c r="M2" s="174"/>
      <c r="N2" s="174"/>
    </row>
    <row r="3" spans="1:14" x14ac:dyDescent="0.4">
      <c r="A3" s="174"/>
      <c r="B3" s="207" t="s">
        <v>126</v>
      </c>
      <c r="C3" s="207" t="s">
        <v>127</v>
      </c>
      <c r="D3" s="210"/>
      <c r="E3" s="174"/>
      <c r="F3" s="174"/>
      <c r="G3" s="174"/>
      <c r="H3" s="174"/>
      <c r="I3" s="174"/>
      <c r="J3" s="174"/>
      <c r="K3" s="174"/>
      <c r="L3" s="174"/>
      <c r="M3" s="174"/>
      <c r="N3" s="174"/>
    </row>
    <row r="4" spans="1:14" x14ac:dyDescent="0.4">
      <c r="A4" s="174"/>
      <c r="B4" s="214">
        <v>1</v>
      </c>
      <c r="C4" s="215" t="s">
        <v>174</v>
      </c>
      <c r="D4" s="210"/>
      <c r="E4" s="174"/>
      <c r="F4" s="174"/>
      <c r="G4" s="174"/>
      <c r="H4" s="174"/>
      <c r="I4" s="174"/>
      <c r="J4" s="174"/>
      <c r="K4" s="174"/>
      <c r="L4" s="174"/>
      <c r="M4" s="174"/>
      <c r="N4" s="174"/>
    </row>
    <row r="5" spans="1:14" x14ac:dyDescent="0.4">
      <c r="A5" s="174"/>
      <c r="B5" s="214">
        <v>2</v>
      </c>
      <c r="C5" s="215" t="s">
        <v>192</v>
      </c>
      <c r="D5" s="174"/>
      <c r="E5" s="174"/>
      <c r="F5" s="174"/>
      <c r="G5" s="174"/>
      <c r="H5" s="174"/>
      <c r="I5" s="174"/>
      <c r="J5" s="174"/>
      <c r="K5" s="174"/>
      <c r="L5" s="174"/>
      <c r="M5" s="174"/>
      <c r="N5" s="174"/>
    </row>
    <row r="6" spans="1:14" x14ac:dyDescent="0.4">
      <c r="A6" s="174"/>
      <c r="B6" s="214">
        <v>3</v>
      </c>
      <c r="C6" s="215"/>
      <c r="D6" s="210"/>
      <c r="E6" s="174"/>
      <c r="F6" s="174"/>
      <c r="G6" s="174"/>
      <c r="H6" s="174"/>
      <c r="I6" s="174"/>
      <c r="J6" s="174"/>
      <c r="K6" s="174"/>
      <c r="L6" s="174"/>
      <c r="M6" s="174"/>
      <c r="N6" s="174"/>
    </row>
    <row r="7" spans="1:14" x14ac:dyDescent="0.4">
      <c r="A7" s="174"/>
      <c r="B7" s="214">
        <v>4</v>
      </c>
      <c r="C7" s="215"/>
      <c r="D7" s="210"/>
      <c r="E7" s="174"/>
      <c r="F7" s="174"/>
      <c r="G7" s="174"/>
      <c r="H7" s="174"/>
      <c r="I7" s="174"/>
      <c r="J7" s="174"/>
      <c r="K7" s="174"/>
      <c r="L7" s="174"/>
      <c r="M7" s="174"/>
      <c r="N7" s="174"/>
    </row>
    <row r="8" spans="1:14" x14ac:dyDescent="0.4">
      <c r="A8" s="174"/>
      <c r="B8" s="214">
        <v>5</v>
      </c>
      <c r="C8" s="215"/>
      <c r="D8" s="210"/>
      <c r="E8" s="174"/>
      <c r="F8" s="174"/>
      <c r="G8" s="174"/>
      <c r="H8" s="174"/>
      <c r="I8" s="174"/>
      <c r="J8" s="174"/>
      <c r="K8" s="174"/>
      <c r="L8" s="174"/>
      <c r="M8" s="174"/>
      <c r="N8" s="174"/>
    </row>
    <row r="9" spans="1:14" x14ac:dyDescent="0.4">
      <c r="A9" s="174"/>
      <c r="B9" s="214">
        <v>6</v>
      </c>
      <c r="C9" s="215"/>
      <c r="D9" s="210"/>
      <c r="E9" s="174"/>
      <c r="F9" s="174"/>
      <c r="G9" s="174"/>
      <c r="H9" s="174"/>
      <c r="I9" s="174"/>
      <c r="J9" s="174"/>
      <c r="K9" s="174"/>
      <c r="L9" s="174"/>
      <c r="M9" s="174"/>
      <c r="N9" s="174"/>
    </row>
    <row r="10" spans="1:14" x14ac:dyDescent="0.4">
      <c r="A10" s="174"/>
      <c r="B10" s="214">
        <v>7</v>
      </c>
      <c r="C10" s="215"/>
      <c r="D10" s="210"/>
      <c r="E10" s="174"/>
      <c r="F10" s="174"/>
      <c r="G10" s="174"/>
      <c r="H10" s="174"/>
      <c r="I10" s="174"/>
      <c r="J10" s="174"/>
      <c r="K10" s="174"/>
      <c r="L10" s="174"/>
      <c r="M10" s="174"/>
      <c r="N10" s="174"/>
    </row>
    <row r="11" spans="1:14" x14ac:dyDescent="0.4">
      <c r="A11" s="174"/>
      <c r="B11" s="174"/>
      <c r="C11" s="174"/>
      <c r="D11" s="174"/>
      <c r="E11" s="174"/>
      <c r="F11" s="174"/>
      <c r="G11" s="174"/>
      <c r="H11" s="174"/>
      <c r="I11" s="174"/>
      <c r="J11" s="174"/>
      <c r="K11" s="174"/>
      <c r="L11" s="174"/>
      <c r="M11" s="174"/>
      <c r="N11" s="174"/>
    </row>
    <row r="12" spans="1:14" x14ac:dyDescent="0.4">
      <c r="A12" s="174"/>
      <c r="B12" s="210" t="s">
        <v>128</v>
      </c>
      <c r="C12" s="174"/>
      <c r="D12" s="174"/>
      <c r="E12" s="174"/>
      <c r="F12" s="174"/>
      <c r="G12" s="174"/>
      <c r="H12" s="174"/>
      <c r="I12" s="174"/>
      <c r="J12" s="174"/>
      <c r="K12" s="174"/>
      <c r="L12" s="174"/>
      <c r="M12" s="174"/>
      <c r="N12" s="174"/>
    </row>
    <row r="13" spans="1:14" ht="19.5" thickBot="1" x14ac:dyDescent="0.45">
      <c r="A13" s="174"/>
      <c r="B13" s="174"/>
      <c r="C13" s="174"/>
      <c r="D13" s="174"/>
      <c r="E13" s="174"/>
      <c r="F13" s="174"/>
      <c r="G13" s="174"/>
      <c r="H13" s="174"/>
      <c r="I13" s="174"/>
      <c r="J13" s="174"/>
      <c r="K13" s="174"/>
      <c r="L13" s="174"/>
      <c r="M13" s="174"/>
      <c r="N13" s="174"/>
    </row>
    <row r="14" spans="1:14" ht="19.5" thickBot="1" x14ac:dyDescent="0.45">
      <c r="A14" s="174"/>
      <c r="B14" s="216" t="s">
        <v>100</v>
      </c>
      <c r="C14" s="217" t="s">
        <v>94</v>
      </c>
      <c r="D14" s="218" t="s">
        <v>103</v>
      </c>
      <c r="E14" s="218" t="s">
        <v>179</v>
      </c>
      <c r="F14" s="218" t="s">
        <v>95</v>
      </c>
      <c r="G14" s="218" t="s">
        <v>99</v>
      </c>
      <c r="H14" s="219"/>
      <c r="I14" s="219"/>
      <c r="J14" s="219"/>
      <c r="K14" s="219"/>
      <c r="L14" s="220"/>
      <c r="M14" s="174"/>
      <c r="N14" s="174"/>
    </row>
    <row r="15" spans="1:14" x14ac:dyDescent="0.4">
      <c r="A15" s="174"/>
      <c r="B15" s="373" t="s">
        <v>101</v>
      </c>
      <c r="C15" s="221" t="s">
        <v>96</v>
      </c>
      <c r="D15" s="222" t="s">
        <v>19</v>
      </c>
      <c r="E15" s="222" t="s">
        <v>176</v>
      </c>
      <c r="F15" s="222" t="s">
        <v>95</v>
      </c>
      <c r="G15" s="222" t="s">
        <v>98</v>
      </c>
      <c r="H15" s="223"/>
      <c r="I15" s="223"/>
      <c r="J15" s="223"/>
      <c r="K15" s="223"/>
      <c r="L15" s="224"/>
      <c r="M15" s="174"/>
      <c r="N15" s="174"/>
    </row>
    <row r="16" spans="1:14" x14ac:dyDescent="0.4">
      <c r="A16" s="174"/>
      <c r="B16" s="374"/>
      <c r="C16" s="225" t="s">
        <v>102</v>
      </c>
      <c r="D16" s="226" t="s">
        <v>97</v>
      </c>
      <c r="E16" s="226" t="s">
        <v>177</v>
      </c>
      <c r="F16" s="226" t="s">
        <v>239</v>
      </c>
      <c r="G16" s="226"/>
      <c r="H16" s="227"/>
      <c r="I16" s="227"/>
      <c r="J16" s="227"/>
      <c r="K16" s="227"/>
      <c r="L16" s="228"/>
      <c r="M16" s="174"/>
      <c r="N16" s="174"/>
    </row>
    <row r="17" spans="1:14" x14ac:dyDescent="0.4">
      <c r="A17" s="174"/>
      <c r="B17" s="374"/>
      <c r="C17" s="225" t="s">
        <v>178</v>
      </c>
      <c r="D17" s="226"/>
      <c r="E17" s="226" t="s">
        <v>175</v>
      </c>
      <c r="F17" s="226"/>
      <c r="G17" s="226"/>
      <c r="H17" s="227"/>
      <c r="I17" s="227"/>
      <c r="J17" s="227"/>
      <c r="K17" s="227"/>
      <c r="L17" s="228"/>
      <c r="M17" s="174"/>
      <c r="N17" s="174"/>
    </row>
    <row r="18" spans="1:14" x14ac:dyDescent="0.4">
      <c r="A18" s="174"/>
      <c r="B18" s="374"/>
      <c r="C18" s="225" t="s">
        <v>177</v>
      </c>
      <c r="D18" s="226"/>
      <c r="E18" s="226"/>
      <c r="F18" s="226"/>
      <c r="G18" s="226"/>
      <c r="H18" s="227"/>
      <c r="I18" s="227"/>
      <c r="J18" s="227"/>
      <c r="K18" s="227"/>
      <c r="L18" s="228"/>
      <c r="M18" s="174"/>
      <c r="N18" s="174"/>
    </row>
    <row r="19" spans="1:14" x14ac:dyDescent="0.4">
      <c r="A19" s="174"/>
      <c r="B19" s="374"/>
      <c r="C19" s="229"/>
      <c r="D19" s="227"/>
      <c r="E19" s="227"/>
      <c r="F19" s="227"/>
      <c r="G19" s="227"/>
      <c r="H19" s="227"/>
      <c r="I19" s="227"/>
      <c r="J19" s="227"/>
      <c r="K19" s="227"/>
      <c r="L19" s="228"/>
      <c r="M19" s="174"/>
      <c r="N19" s="174"/>
    </row>
    <row r="20" spans="1:14" x14ac:dyDescent="0.4">
      <c r="A20" s="174"/>
      <c r="B20" s="374"/>
      <c r="C20" s="229"/>
      <c r="D20" s="227"/>
      <c r="E20" s="227"/>
      <c r="F20" s="227"/>
      <c r="G20" s="227"/>
      <c r="H20" s="227"/>
      <c r="I20" s="227"/>
      <c r="J20" s="227"/>
      <c r="K20" s="227"/>
      <c r="L20" s="228"/>
      <c r="M20" s="174"/>
      <c r="N20" s="174"/>
    </row>
    <row r="21" spans="1:14" x14ac:dyDescent="0.4">
      <c r="A21" s="174"/>
      <c r="B21" s="374"/>
      <c r="C21" s="229"/>
      <c r="D21" s="227"/>
      <c r="E21" s="227"/>
      <c r="F21" s="227"/>
      <c r="G21" s="227"/>
      <c r="H21" s="227"/>
      <c r="I21" s="227"/>
      <c r="J21" s="227"/>
      <c r="K21" s="227"/>
      <c r="L21" s="228"/>
      <c r="M21" s="174"/>
      <c r="N21" s="174"/>
    </row>
    <row r="22" spans="1:14" x14ac:dyDescent="0.4">
      <c r="A22" s="174"/>
      <c r="B22" s="374"/>
      <c r="C22" s="229"/>
      <c r="D22" s="227"/>
      <c r="E22" s="227"/>
      <c r="F22" s="227"/>
      <c r="G22" s="227"/>
      <c r="H22" s="227"/>
      <c r="I22" s="227"/>
      <c r="J22" s="227"/>
      <c r="K22" s="227"/>
      <c r="L22" s="228"/>
      <c r="M22" s="174"/>
      <c r="N22" s="174"/>
    </row>
    <row r="23" spans="1:14" ht="19.5" thickBot="1" x14ac:dyDescent="0.45">
      <c r="A23" s="174"/>
      <c r="B23" s="375"/>
      <c r="C23" s="230"/>
      <c r="D23" s="231"/>
      <c r="E23" s="231"/>
      <c r="F23" s="231"/>
      <c r="G23" s="231"/>
      <c r="H23" s="231"/>
      <c r="I23" s="231"/>
      <c r="J23" s="231"/>
      <c r="K23" s="231"/>
      <c r="L23" s="232"/>
      <c r="M23" s="174"/>
      <c r="N23" s="174"/>
    </row>
    <row r="24" spans="1:14" x14ac:dyDescent="0.4">
      <c r="A24" s="174"/>
      <c r="B24" s="174"/>
      <c r="C24" s="174"/>
      <c r="D24" s="174"/>
      <c r="E24" s="174"/>
      <c r="F24" s="174"/>
      <c r="G24" s="174"/>
      <c r="H24" s="174"/>
      <c r="I24" s="174"/>
      <c r="J24" s="174"/>
      <c r="K24" s="174"/>
      <c r="L24" s="174"/>
      <c r="M24" s="174"/>
      <c r="N24" s="174"/>
    </row>
    <row r="25" spans="1:14" x14ac:dyDescent="0.4">
      <c r="A25" s="174"/>
      <c r="B25" s="174"/>
      <c r="C25" s="174" t="s">
        <v>204</v>
      </c>
      <c r="D25" s="174"/>
      <c r="E25" s="174"/>
      <c r="F25" s="174"/>
      <c r="G25" s="174"/>
      <c r="H25" s="174"/>
      <c r="I25" s="174"/>
      <c r="J25" s="174"/>
      <c r="K25" s="174"/>
      <c r="L25" s="174"/>
      <c r="M25" s="174"/>
      <c r="N25" s="174"/>
    </row>
    <row r="26" spans="1:14" x14ac:dyDescent="0.4">
      <c r="A26" s="174"/>
      <c r="B26" s="174"/>
      <c r="C26" s="174" t="s">
        <v>180</v>
      </c>
      <c r="D26" s="174"/>
      <c r="E26" s="174"/>
      <c r="F26" s="174"/>
      <c r="G26" s="174"/>
      <c r="H26" s="174"/>
      <c r="I26" s="174"/>
      <c r="J26" s="174"/>
      <c r="K26" s="174"/>
      <c r="L26" s="174"/>
      <c r="M26" s="174"/>
      <c r="N26" s="174"/>
    </row>
    <row r="27" spans="1:14" x14ac:dyDescent="0.4">
      <c r="A27" s="174"/>
      <c r="B27" s="174"/>
      <c r="C27" s="174" t="s">
        <v>104</v>
      </c>
      <c r="D27" s="174"/>
      <c r="E27" s="174"/>
      <c r="F27" s="174"/>
      <c r="G27" s="174"/>
      <c r="H27" s="174"/>
      <c r="I27" s="174"/>
      <c r="J27" s="174"/>
      <c r="K27" s="174"/>
      <c r="L27" s="174"/>
      <c r="M27" s="174"/>
      <c r="N27" s="174"/>
    </row>
    <row r="28" spans="1:14" x14ac:dyDescent="0.4">
      <c r="A28" s="174"/>
      <c r="B28" s="174"/>
      <c r="C28" s="174"/>
      <c r="D28" s="174"/>
      <c r="E28" s="174"/>
      <c r="F28" s="174"/>
      <c r="G28" s="174"/>
      <c r="H28" s="174"/>
      <c r="I28" s="174"/>
      <c r="J28" s="174"/>
      <c r="K28" s="174"/>
      <c r="L28" s="174"/>
      <c r="M28" s="174"/>
      <c r="N28" s="174"/>
    </row>
    <row r="29" spans="1:14" x14ac:dyDescent="0.4">
      <c r="A29" s="174"/>
      <c r="B29" s="174"/>
      <c r="C29" s="174" t="s">
        <v>241</v>
      </c>
      <c r="D29" s="174"/>
      <c r="E29" s="174"/>
      <c r="F29" s="174"/>
      <c r="G29" s="174"/>
      <c r="H29" s="174"/>
      <c r="I29" s="174"/>
      <c r="J29" s="174"/>
      <c r="K29" s="174"/>
      <c r="L29" s="174"/>
      <c r="M29" s="174"/>
      <c r="N29" s="174"/>
    </row>
    <row r="30" spans="1:14" x14ac:dyDescent="0.4">
      <c r="A30" s="174"/>
      <c r="B30" s="174"/>
      <c r="C30" s="174" t="s">
        <v>105</v>
      </c>
      <c r="D30" s="174"/>
      <c r="E30" s="174"/>
      <c r="F30" s="174"/>
      <c r="G30" s="174"/>
      <c r="H30" s="174"/>
      <c r="I30" s="174"/>
      <c r="J30" s="174"/>
      <c r="K30" s="174"/>
      <c r="L30" s="174"/>
      <c r="M30" s="174"/>
      <c r="N30" s="174"/>
    </row>
    <row r="31" spans="1:14" x14ac:dyDescent="0.4">
      <c r="A31" s="174"/>
      <c r="B31" s="174"/>
      <c r="C31" s="174" t="s">
        <v>242</v>
      </c>
      <c r="D31" s="174"/>
      <c r="E31" s="174"/>
      <c r="F31" s="174"/>
      <c r="G31" s="174"/>
      <c r="H31" s="174"/>
      <c r="I31" s="174"/>
      <c r="J31" s="174"/>
      <c r="K31" s="174"/>
      <c r="L31" s="174"/>
      <c r="M31" s="174"/>
      <c r="N31" s="174"/>
    </row>
    <row r="32" spans="1:14" x14ac:dyDescent="0.4">
      <c r="A32" s="174"/>
      <c r="B32" s="174"/>
      <c r="C32" s="174" t="s">
        <v>106</v>
      </c>
      <c r="D32" s="174"/>
      <c r="E32" s="174"/>
      <c r="F32" s="174"/>
      <c r="G32" s="174"/>
      <c r="H32" s="174"/>
      <c r="I32" s="174"/>
      <c r="J32" s="174"/>
      <c r="K32" s="174"/>
      <c r="L32" s="174"/>
      <c r="M32" s="174"/>
      <c r="N32" s="174"/>
    </row>
    <row r="33" spans="1:14" x14ac:dyDescent="0.4">
      <c r="A33" s="174"/>
      <c r="B33" s="174"/>
      <c r="C33" s="174" t="s">
        <v>129</v>
      </c>
      <c r="D33" s="174"/>
      <c r="E33" s="174"/>
      <c r="F33" s="174"/>
      <c r="G33" s="174"/>
      <c r="H33" s="174"/>
      <c r="I33" s="174"/>
      <c r="J33" s="174"/>
      <c r="K33" s="174"/>
      <c r="L33" s="174"/>
      <c r="M33" s="174"/>
      <c r="N33" s="174"/>
    </row>
    <row r="34" spans="1:14" x14ac:dyDescent="0.4">
      <c r="A34" s="174"/>
      <c r="B34" s="174"/>
      <c r="C34" s="174" t="s">
        <v>183</v>
      </c>
      <c r="D34" s="174"/>
      <c r="E34" s="174"/>
      <c r="F34" s="174"/>
      <c r="G34" s="174"/>
      <c r="H34" s="174"/>
      <c r="I34" s="174"/>
      <c r="J34" s="174"/>
      <c r="K34" s="174"/>
      <c r="L34" s="174"/>
      <c r="M34" s="174"/>
      <c r="N34" s="174"/>
    </row>
    <row r="35" spans="1:14" x14ac:dyDescent="0.4">
      <c r="A35" s="174"/>
      <c r="B35" s="174"/>
      <c r="C35" s="174" t="s">
        <v>182</v>
      </c>
      <c r="D35" s="174"/>
      <c r="E35" s="174"/>
      <c r="F35" s="174"/>
      <c r="G35" s="174"/>
      <c r="H35" s="174"/>
      <c r="I35" s="174"/>
      <c r="J35" s="174"/>
      <c r="K35" s="174"/>
      <c r="L35" s="174"/>
      <c r="M35" s="174"/>
      <c r="N35" s="174"/>
    </row>
    <row r="36" spans="1:14" x14ac:dyDescent="0.4">
      <c r="A36" s="174"/>
      <c r="B36" s="174"/>
      <c r="C36" s="174" t="s">
        <v>181</v>
      </c>
      <c r="D36" s="174"/>
      <c r="E36" s="174"/>
      <c r="F36" s="174"/>
      <c r="G36" s="174"/>
      <c r="H36" s="174"/>
      <c r="I36" s="174"/>
      <c r="J36" s="174"/>
      <c r="K36" s="174"/>
      <c r="L36" s="174"/>
      <c r="M36" s="174"/>
      <c r="N36" s="174"/>
    </row>
    <row r="37" spans="1:14" x14ac:dyDescent="0.4">
      <c r="A37" s="174"/>
      <c r="B37" s="174"/>
      <c r="C37" s="174" t="s">
        <v>107</v>
      </c>
      <c r="D37" s="174"/>
      <c r="E37" s="174"/>
      <c r="F37" s="174"/>
      <c r="G37" s="174"/>
      <c r="H37" s="174"/>
      <c r="I37" s="174"/>
      <c r="J37" s="174"/>
      <c r="K37" s="174"/>
      <c r="L37" s="174"/>
      <c r="M37" s="174"/>
      <c r="N37" s="174"/>
    </row>
    <row r="38" spans="1:14" x14ac:dyDescent="0.4">
      <c r="A38" s="174"/>
      <c r="B38" s="174"/>
      <c r="C38" s="174" t="s">
        <v>108</v>
      </c>
      <c r="D38" s="174"/>
      <c r="E38" s="174"/>
      <c r="F38" s="174"/>
      <c r="G38" s="174"/>
      <c r="H38" s="174"/>
      <c r="I38" s="174"/>
      <c r="J38" s="174"/>
      <c r="K38" s="174"/>
      <c r="L38" s="174"/>
      <c r="M38" s="174"/>
      <c r="N38" s="174"/>
    </row>
    <row r="39" spans="1:14" x14ac:dyDescent="0.4">
      <c r="A39" s="174"/>
      <c r="B39" s="174"/>
      <c r="C39" s="174"/>
      <c r="D39" s="174"/>
      <c r="E39" s="174"/>
      <c r="F39" s="174"/>
      <c r="G39" s="174"/>
      <c r="H39" s="174"/>
      <c r="I39" s="174"/>
      <c r="J39" s="174"/>
      <c r="K39" s="174"/>
      <c r="L39" s="174"/>
      <c r="M39" s="174"/>
      <c r="N39" s="174"/>
    </row>
    <row r="40" spans="1:14" x14ac:dyDescent="0.4">
      <c r="A40" s="174"/>
      <c r="B40" s="174"/>
      <c r="C40" s="174" t="s">
        <v>243</v>
      </c>
      <c r="D40" s="174"/>
      <c r="E40" s="174"/>
      <c r="F40" s="174"/>
      <c r="G40" s="174"/>
      <c r="H40" s="174"/>
      <c r="I40" s="174"/>
      <c r="J40" s="174"/>
      <c r="K40" s="174"/>
      <c r="L40" s="174"/>
      <c r="M40" s="174"/>
      <c r="N40" s="174"/>
    </row>
    <row r="41" spans="1:14" x14ac:dyDescent="0.4">
      <c r="A41" s="174"/>
      <c r="B41" s="174"/>
      <c r="C41" s="174" t="s">
        <v>109</v>
      </c>
      <c r="D41" s="174"/>
      <c r="E41" s="174"/>
      <c r="F41" s="174"/>
      <c r="G41" s="174"/>
      <c r="H41" s="174"/>
      <c r="I41" s="174"/>
      <c r="J41" s="174"/>
      <c r="K41" s="174"/>
      <c r="L41" s="174"/>
      <c r="M41" s="174"/>
      <c r="N41" s="174"/>
    </row>
    <row r="42" spans="1:14" x14ac:dyDescent="0.4">
      <c r="A42" s="174"/>
      <c r="B42" s="174"/>
      <c r="C42" s="174" t="s">
        <v>110</v>
      </c>
      <c r="D42" s="174"/>
      <c r="E42" s="174"/>
      <c r="F42" s="174"/>
      <c r="G42" s="174"/>
      <c r="H42" s="174"/>
      <c r="I42" s="174"/>
      <c r="J42" s="174"/>
      <c r="K42" s="174"/>
      <c r="L42" s="174"/>
      <c r="M42" s="174"/>
      <c r="N42" s="174"/>
    </row>
    <row r="43" spans="1:14" x14ac:dyDescent="0.4">
      <c r="A43" s="174"/>
      <c r="B43" s="174"/>
      <c r="C43" s="174" t="s">
        <v>111</v>
      </c>
      <c r="D43" s="174"/>
      <c r="E43" s="174"/>
      <c r="F43" s="174"/>
      <c r="G43" s="174"/>
      <c r="H43" s="174"/>
      <c r="I43" s="174"/>
      <c r="J43" s="174"/>
      <c r="K43" s="174"/>
      <c r="L43" s="174"/>
      <c r="M43" s="174"/>
      <c r="N43" s="174"/>
    </row>
    <row r="44" spans="1:14" x14ac:dyDescent="0.4">
      <c r="A44" s="174"/>
      <c r="B44" s="174"/>
      <c r="C44" s="174" t="s">
        <v>112</v>
      </c>
      <c r="D44" s="174"/>
      <c r="E44" s="174"/>
      <c r="F44" s="174"/>
      <c r="G44" s="174"/>
      <c r="H44" s="174"/>
      <c r="I44" s="174"/>
      <c r="J44" s="174"/>
      <c r="K44" s="174"/>
      <c r="L44" s="174"/>
      <c r="M44" s="174"/>
      <c r="N44" s="174"/>
    </row>
    <row r="45" spans="1:14" x14ac:dyDescent="0.4">
      <c r="A45" s="174"/>
      <c r="B45" s="174"/>
      <c r="C45" s="174" t="s">
        <v>113</v>
      </c>
      <c r="D45" s="174"/>
      <c r="E45" s="174"/>
      <c r="F45" s="174"/>
      <c r="G45" s="174"/>
      <c r="H45" s="174"/>
      <c r="I45" s="174"/>
      <c r="J45" s="174"/>
      <c r="K45" s="174"/>
      <c r="L45" s="174"/>
      <c r="M45" s="174"/>
      <c r="N45" s="174"/>
    </row>
    <row r="46" spans="1:14" x14ac:dyDescent="0.4">
      <c r="A46" s="174"/>
      <c r="B46" s="174"/>
      <c r="C46" s="174"/>
      <c r="D46" s="174"/>
      <c r="E46" s="174"/>
      <c r="F46" s="174"/>
      <c r="G46" s="174"/>
      <c r="H46" s="174"/>
      <c r="I46" s="174"/>
      <c r="J46" s="174"/>
      <c r="K46" s="174"/>
      <c r="L46" s="174"/>
      <c r="M46" s="174"/>
      <c r="N46" s="174"/>
    </row>
    <row r="47" spans="1:14" x14ac:dyDescent="0.4">
      <c r="A47" s="174"/>
      <c r="B47" s="174"/>
      <c r="C47" s="174"/>
      <c r="D47" s="174"/>
      <c r="E47" s="174"/>
      <c r="F47" s="174"/>
      <c r="G47" s="174"/>
      <c r="H47" s="174"/>
      <c r="I47" s="174"/>
      <c r="J47" s="174"/>
      <c r="K47" s="174"/>
      <c r="L47" s="174"/>
      <c r="M47" s="174"/>
      <c r="N47" s="174"/>
    </row>
    <row r="48" spans="1:14" x14ac:dyDescent="0.4">
      <c r="A48" s="174"/>
      <c r="B48" s="174"/>
      <c r="C48" s="174"/>
      <c r="D48" s="174"/>
      <c r="E48" s="174"/>
      <c r="F48" s="174"/>
      <c r="G48" s="174"/>
      <c r="H48" s="174"/>
      <c r="I48" s="174"/>
      <c r="J48" s="174"/>
      <c r="K48" s="174"/>
      <c r="L48" s="174"/>
      <c r="M48" s="174"/>
      <c r="N48" s="174"/>
    </row>
    <row r="49" spans="1:14" x14ac:dyDescent="0.4">
      <c r="A49" s="174"/>
      <c r="B49" s="174"/>
      <c r="C49" s="174"/>
      <c r="D49" s="174"/>
      <c r="E49" s="174"/>
      <c r="F49" s="174"/>
      <c r="G49" s="174"/>
      <c r="H49" s="174"/>
      <c r="I49" s="174"/>
      <c r="J49" s="174"/>
      <c r="K49" s="174"/>
      <c r="L49" s="174"/>
      <c r="M49" s="174"/>
      <c r="N49" s="174"/>
    </row>
    <row r="50" spans="1:14" x14ac:dyDescent="0.4">
      <c r="A50" s="174"/>
      <c r="B50" s="174"/>
      <c r="C50" s="174"/>
      <c r="D50" s="174"/>
      <c r="E50" s="174"/>
      <c r="F50" s="174"/>
      <c r="G50" s="174"/>
      <c r="H50" s="174"/>
      <c r="I50" s="174"/>
      <c r="J50" s="174"/>
      <c r="K50" s="174"/>
      <c r="L50" s="174"/>
      <c r="M50" s="174"/>
      <c r="N50" s="174"/>
    </row>
    <row r="51" spans="1:14" x14ac:dyDescent="0.4">
      <c r="A51" s="174"/>
      <c r="B51" s="174"/>
      <c r="C51" s="174"/>
      <c r="D51" s="174"/>
      <c r="E51" s="174"/>
      <c r="F51" s="174"/>
      <c r="G51" s="174"/>
      <c r="H51" s="174"/>
      <c r="I51" s="174"/>
      <c r="J51" s="174"/>
      <c r="K51" s="174"/>
      <c r="L51" s="174"/>
      <c r="M51" s="174"/>
      <c r="N51" s="174"/>
    </row>
    <row r="52" spans="1:14" x14ac:dyDescent="0.4">
      <c r="A52" s="174"/>
      <c r="B52" s="174"/>
      <c r="C52" s="174"/>
      <c r="D52" s="174"/>
      <c r="E52" s="174"/>
      <c r="F52" s="174"/>
      <c r="G52" s="174"/>
      <c r="H52" s="174"/>
      <c r="I52" s="174"/>
      <c r="J52" s="174"/>
      <c r="K52" s="174"/>
      <c r="L52" s="174"/>
      <c r="M52" s="174"/>
      <c r="N52" s="174"/>
    </row>
    <row r="53" spans="1:14" x14ac:dyDescent="0.4">
      <c r="A53" s="174"/>
      <c r="B53" s="174"/>
      <c r="C53" s="174"/>
      <c r="D53" s="174"/>
      <c r="E53" s="174"/>
      <c r="F53" s="174"/>
      <c r="G53" s="174"/>
      <c r="H53" s="174"/>
      <c r="I53" s="174"/>
      <c r="J53" s="174"/>
      <c r="K53" s="174"/>
      <c r="L53" s="174"/>
      <c r="M53" s="174"/>
      <c r="N53" s="174"/>
    </row>
    <row r="54" spans="1:14" x14ac:dyDescent="0.4">
      <c r="A54" s="174"/>
      <c r="B54" s="174"/>
      <c r="C54" s="174"/>
      <c r="D54" s="174"/>
      <c r="E54" s="174"/>
      <c r="F54" s="174"/>
      <c r="G54" s="174"/>
      <c r="H54" s="174"/>
      <c r="I54" s="174"/>
      <c r="J54" s="174"/>
      <c r="K54" s="174"/>
      <c r="L54" s="174"/>
      <c r="M54" s="174"/>
      <c r="N54" s="174"/>
    </row>
    <row r="55" spans="1:14" x14ac:dyDescent="0.4">
      <c r="A55" s="174"/>
      <c r="B55" s="174"/>
      <c r="C55" s="174"/>
      <c r="D55" s="174"/>
      <c r="E55" s="174"/>
      <c r="F55" s="174"/>
      <c r="G55" s="174"/>
      <c r="H55" s="174"/>
      <c r="I55" s="174"/>
      <c r="J55" s="174"/>
      <c r="K55" s="174"/>
      <c r="L55" s="174"/>
      <c r="M55" s="174"/>
      <c r="N55" s="174"/>
    </row>
    <row r="56" spans="1:14" x14ac:dyDescent="0.4">
      <c r="A56" s="174"/>
      <c r="B56" s="174"/>
      <c r="C56" s="174"/>
      <c r="D56" s="174"/>
      <c r="E56" s="174"/>
      <c r="F56" s="174"/>
      <c r="G56" s="174"/>
      <c r="H56" s="174"/>
      <c r="I56" s="174"/>
      <c r="J56" s="174"/>
      <c r="K56" s="174"/>
      <c r="L56" s="174"/>
      <c r="M56" s="174"/>
      <c r="N56" s="174"/>
    </row>
    <row r="57" spans="1:14" x14ac:dyDescent="0.4">
      <c r="A57" s="174"/>
      <c r="B57" s="174"/>
      <c r="C57" s="174"/>
      <c r="D57" s="174"/>
      <c r="E57" s="174"/>
      <c r="F57" s="174"/>
      <c r="G57" s="174"/>
      <c r="H57" s="174"/>
      <c r="I57" s="174"/>
      <c r="J57" s="174"/>
      <c r="K57" s="174"/>
      <c r="L57" s="174"/>
      <c r="M57" s="174"/>
      <c r="N57" s="174"/>
    </row>
    <row r="58" spans="1:14" x14ac:dyDescent="0.4">
      <c r="A58" s="174"/>
      <c r="B58" s="174"/>
      <c r="C58" s="174"/>
      <c r="D58" s="174"/>
      <c r="E58" s="174"/>
      <c r="F58" s="174"/>
      <c r="G58" s="174"/>
      <c r="H58" s="174"/>
      <c r="I58" s="174"/>
      <c r="J58" s="174"/>
      <c r="K58" s="174"/>
      <c r="L58" s="174"/>
      <c r="M58" s="174"/>
      <c r="N58" s="174"/>
    </row>
    <row r="59" spans="1:14" x14ac:dyDescent="0.4">
      <c r="A59" s="174"/>
      <c r="B59" s="174"/>
      <c r="C59" s="174"/>
      <c r="D59" s="174"/>
      <c r="E59" s="174"/>
      <c r="F59" s="174"/>
      <c r="G59" s="174"/>
      <c r="H59" s="174"/>
      <c r="I59" s="174"/>
      <c r="J59" s="174"/>
      <c r="K59" s="174"/>
      <c r="L59" s="174"/>
      <c r="M59" s="174"/>
      <c r="N59" s="174"/>
    </row>
    <row r="60" spans="1:14" x14ac:dyDescent="0.4">
      <c r="A60" s="174"/>
      <c r="B60" s="174"/>
      <c r="C60" s="174"/>
      <c r="D60" s="174"/>
      <c r="E60" s="174"/>
      <c r="F60" s="174"/>
      <c r="G60" s="174"/>
      <c r="H60" s="174"/>
      <c r="I60" s="174"/>
      <c r="J60" s="174"/>
      <c r="K60" s="174"/>
      <c r="L60" s="174"/>
      <c r="M60" s="174"/>
      <c r="N60" s="174"/>
    </row>
    <row r="61" spans="1:14" x14ac:dyDescent="0.4">
      <c r="A61" s="174"/>
      <c r="B61" s="174"/>
      <c r="C61" s="174"/>
      <c r="D61" s="174"/>
      <c r="E61" s="174"/>
      <c r="F61" s="174"/>
      <c r="G61" s="174"/>
      <c r="H61" s="174"/>
      <c r="I61" s="174"/>
      <c r="J61" s="174"/>
      <c r="K61" s="174"/>
      <c r="L61" s="174"/>
      <c r="M61" s="174"/>
      <c r="N61" s="174"/>
    </row>
    <row r="62" spans="1:14" x14ac:dyDescent="0.4">
      <c r="A62" s="174"/>
      <c r="B62" s="174"/>
      <c r="C62" s="174"/>
      <c r="D62" s="174"/>
      <c r="E62" s="174"/>
      <c r="F62" s="174"/>
      <c r="G62" s="174"/>
      <c r="H62" s="174"/>
      <c r="I62" s="174"/>
      <c r="J62" s="174"/>
      <c r="K62" s="174"/>
      <c r="L62" s="174"/>
      <c r="M62" s="174"/>
      <c r="N62" s="174"/>
    </row>
    <row r="63" spans="1:14" x14ac:dyDescent="0.4">
      <c r="A63" s="174"/>
      <c r="B63" s="174"/>
      <c r="C63" s="174"/>
      <c r="D63" s="174"/>
      <c r="E63" s="174"/>
      <c r="F63" s="174"/>
      <c r="G63" s="174"/>
      <c r="H63" s="174"/>
      <c r="I63" s="174"/>
      <c r="J63" s="174"/>
      <c r="K63" s="174"/>
      <c r="L63" s="174"/>
      <c r="M63" s="174"/>
      <c r="N63" s="174"/>
    </row>
    <row r="64" spans="1:14" x14ac:dyDescent="0.4">
      <c r="A64" s="174"/>
      <c r="B64" s="174"/>
      <c r="C64" s="174"/>
      <c r="D64" s="174"/>
      <c r="E64" s="174"/>
      <c r="F64" s="174"/>
      <c r="G64" s="174"/>
      <c r="H64" s="174"/>
      <c r="I64" s="174"/>
      <c r="J64" s="174"/>
      <c r="K64" s="174"/>
      <c r="L64" s="174"/>
      <c r="M64" s="174"/>
      <c r="N64" s="174"/>
    </row>
    <row r="65" spans="1:14" x14ac:dyDescent="0.4">
      <c r="A65" s="174"/>
      <c r="B65" s="174"/>
      <c r="C65" s="174"/>
      <c r="D65" s="174"/>
      <c r="E65" s="174"/>
      <c r="F65" s="174"/>
      <c r="G65" s="174"/>
      <c r="H65" s="174"/>
      <c r="I65" s="174"/>
      <c r="J65" s="174"/>
      <c r="K65" s="174"/>
      <c r="L65" s="174"/>
      <c r="M65" s="174"/>
      <c r="N65" s="174"/>
    </row>
    <row r="66" spans="1:14" x14ac:dyDescent="0.4">
      <c r="A66" s="174"/>
      <c r="B66" s="174"/>
      <c r="C66" s="174"/>
      <c r="D66" s="174"/>
      <c r="E66" s="174"/>
      <c r="F66" s="174"/>
      <c r="G66" s="174"/>
      <c r="H66" s="174"/>
      <c r="I66" s="174"/>
      <c r="J66" s="174"/>
      <c r="K66" s="174"/>
      <c r="L66" s="174"/>
      <c r="M66" s="174"/>
      <c r="N66" s="174"/>
    </row>
    <row r="67" spans="1:14" x14ac:dyDescent="0.4">
      <c r="A67" s="174"/>
      <c r="B67" s="174"/>
      <c r="C67" s="174"/>
      <c r="D67" s="174"/>
      <c r="E67" s="174"/>
      <c r="F67" s="174"/>
      <c r="G67" s="174"/>
      <c r="H67" s="174"/>
      <c r="I67" s="174"/>
      <c r="J67" s="174"/>
      <c r="K67" s="174"/>
      <c r="L67" s="174"/>
      <c r="M67" s="174"/>
      <c r="N67" s="174"/>
    </row>
    <row r="68" spans="1:14" x14ac:dyDescent="0.4">
      <c r="A68" s="174"/>
      <c r="B68" s="174"/>
      <c r="C68" s="174"/>
      <c r="D68" s="174"/>
      <c r="E68" s="174"/>
      <c r="F68" s="174"/>
      <c r="G68" s="174"/>
      <c r="H68" s="174"/>
      <c r="I68" s="174"/>
      <c r="J68" s="174"/>
      <c r="K68" s="174"/>
      <c r="L68" s="174"/>
      <c r="M68" s="174"/>
      <c r="N68" s="174"/>
    </row>
    <row r="69" spans="1:14" x14ac:dyDescent="0.4">
      <c r="A69" s="174"/>
      <c r="B69" s="174"/>
      <c r="C69" s="174"/>
      <c r="D69" s="174"/>
      <c r="E69" s="174"/>
      <c r="F69" s="174"/>
      <c r="G69" s="174"/>
      <c r="H69" s="174"/>
      <c r="I69" s="174"/>
      <c r="J69" s="174"/>
      <c r="K69" s="174"/>
      <c r="L69" s="174"/>
      <c r="M69" s="174"/>
      <c r="N69" s="174"/>
    </row>
    <row r="70" spans="1:14" x14ac:dyDescent="0.4">
      <c r="A70" s="174"/>
      <c r="B70" s="174"/>
      <c r="C70" s="174"/>
      <c r="D70" s="174"/>
      <c r="E70" s="174"/>
      <c r="F70" s="174"/>
      <c r="G70" s="174"/>
      <c r="H70" s="174"/>
      <c r="I70" s="174"/>
      <c r="J70" s="174"/>
      <c r="K70" s="174"/>
      <c r="L70" s="174"/>
      <c r="M70" s="174"/>
      <c r="N70" s="174"/>
    </row>
    <row r="71" spans="1:14" x14ac:dyDescent="0.4">
      <c r="A71" s="174"/>
      <c r="B71" s="174"/>
      <c r="C71" s="174"/>
      <c r="D71" s="174"/>
      <c r="E71" s="174"/>
      <c r="F71" s="174"/>
      <c r="G71" s="174"/>
      <c r="H71" s="174"/>
      <c r="I71" s="174"/>
      <c r="J71" s="174"/>
      <c r="K71" s="174"/>
      <c r="L71" s="174"/>
      <c r="M71" s="174"/>
      <c r="N71" s="174"/>
    </row>
    <row r="72" spans="1:14" x14ac:dyDescent="0.4">
      <c r="A72" s="174"/>
      <c r="B72" s="174"/>
      <c r="C72" s="174"/>
      <c r="D72" s="174"/>
      <c r="E72" s="174"/>
      <c r="F72" s="174"/>
      <c r="G72" s="174"/>
      <c r="H72" s="174"/>
      <c r="I72" s="174"/>
      <c r="J72" s="174"/>
      <c r="K72" s="174"/>
      <c r="L72" s="174"/>
      <c r="M72" s="174"/>
      <c r="N72" s="174"/>
    </row>
    <row r="73" spans="1:14" x14ac:dyDescent="0.4">
      <c r="A73" s="174"/>
      <c r="B73" s="174"/>
      <c r="C73" s="174"/>
      <c r="D73" s="174"/>
      <c r="E73" s="174"/>
      <c r="F73" s="174"/>
      <c r="G73" s="174"/>
      <c r="H73" s="174"/>
      <c r="I73" s="174"/>
      <c r="J73" s="174"/>
      <c r="K73" s="174"/>
      <c r="L73" s="174"/>
      <c r="M73" s="174"/>
      <c r="N73" s="174"/>
    </row>
    <row r="74" spans="1:14" x14ac:dyDescent="0.4">
      <c r="A74" s="174"/>
      <c r="B74" s="174"/>
      <c r="C74" s="174"/>
      <c r="D74" s="174"/>
      <c r="E74" s="174"/>
      <c r="F74" s="174"/>
      <c r="G74" s="174"/>
      <c r="H74" s="174"/>
      <c r="I74" s="174"/>
      <c r="J74" s="174"/>
      <c r="K74" s="174"/>
      <c r="L74" s="174"/>
      <c r="M74" s="174"/>
      <c r="N74" s="174"/>
    </row>
    <row r="75" spans="1:14" x14ac:dyDescent="0.4">
      <c r="A75" s="174"/>
      <c r="B75" s="174"/>
      <c r="C75" s="174"/>
      <c r="D75" s="174"/>
      <c r="E75" s="174"/>
      <c r="F75" s="174"/>
      <c r="G75" s="174"/>
      <c r="H75" s="174"/>
      <c r="I75" s="174"/>
      <c r="J75" s="174"/>
      <c r="K75" s="174"/>
      <c r="L75" s="174"/>
      <c r="M75" s="174"/>
      <c r="N75" s="174"/>
    </row>
    <row r="76" spans="1:14" x14ac:dyDescent="0.4">
      <c r="A76" s="174"/>
      <c r="B76" s="174"/>
      <c r="C76" s="174"/>
      <c r="D76" s="174"/>
      <c r="E76" s="174"/>
      <c r="F76" s="174"/>
      <c r="G76" s="174"/>
      <c r="H76" s="174"/>
      <c r="I76" s="174"/>
      <c r="J76" s="174"/>
      <c r="K76" s="174"/>
      <c r="L76" s="174"/>
      <c r="M76" s="174"/>
      <c r="N76" s="174"/>
    </row>
    <row r="77" spans="1:14" x14ac:dyDescent="0.4">
      <c r="A77" s="174"/>
      <c r="B77" s="174"/>
      <c r="C77" s="174"/>
      <c r="D77" s="174"/>
      <c r="E77" s="174"/>
      <c r="F77" s="174"/>
      <c r="G77" s="174"/>
      <c r="H77" s="174"/>
      <c r="I77" s="174"/>
      <c r="J77" s="174"/>
      <c r="K77" s="174"/>
      <c r="L77" s="174"/>
      <c r="M77" s="174"/>
      <c r="N77" s="174"/>
    </row>
    <row r="78" spans="1:14" x14ac:dyDescent="0.4">
      <c r="A78" s="174"/>
      <c r="B78" s="174"/>
      <c r="C78" s="174"/>
      <c r="D78" s="174"/>
      <c r="E78" s="174"/>
      <c r="F78" s="174"/>
      <c r="G78" s="174"/>
      <c r="H78" s="174"/>
      <c r="I78" s="174"/>
      <c r="J78" s="174"/>
      <c r="K78" s="174"/>
      <c r="L78" s="174"/>
      <c r="M78" s="174"/>
      <c r="N78" s="174"/>
    </row>
    <row r="79" spans="1:14" x14ac:dyDescent="0.4">
      <c r="A79" s="174"/>
      <c r="B79" s="174"/>
      <c r="C79" s="174"/>
      <c r="D79" s="174"/>
      <c r="E79" s="174"/>
      <c r="F79" s="174"/>
      <c r="G79" s="174"/>
      <c r="H79" s="174"/>
      <c r="I79" s="174"/>
      <c r="J79" s="174"/>
      <c r="K79" s="174"/>
      <c r="L79" s="174"/>
      <c r="M79" s="174"/>
      <c r="N79" s="174"/>
    </row>
    <row r="80" spans="1:14" x14ac:dyDescent="0.4">
      <c r="A80" s="174"/>
      <c r="B80" s="174"/>
      <c r="C80" s="174"/>
      <c r="D80" s="174"/>
      <c r="E80" s="174"/>
      <c r="F80" s="174"/>
      <c r="G80" s="174"/>
      <c r="H80" s="174"/>
      <c r="I80" s="174"/>
      <c r="J80" s="174"/>
      <c r="K80" s="174"/>
      <c r="L80" s="174"/>
      <c r="M80" s="174"/>
      <c r="N80" s="174"/>
    </row>
    <row r="81" spans="1:14" x14ac:dyDescent="0.4">
      <c r="A81" s="174"/>
      <c r="B81" s="174"/>
      <c r="C81" s="174"/>
      <c r="D81" s="174"/>
      <c r="E81" s="174"/>
      <c r="F81" s="174"/>
      <c r="G81" s="174"/>
      <c r="H81" s="174"/>
      <c r="I81" s="174"/>
      <c r="J81" s="174"/>
      <c r="K81" s="174"/>
      <c r="L81" s="174"/>
      <c r="M81" s="174"/>
      <c r="N81" s="174"/>
    </row>
    <row r="82" spans="1:14" x14ac:dyDescent="0.4">
      <c r="A82" s="174"/>
      <c r="B82" s="174"/>
      <c r="C82" s="174"/>
      <c r="D82" s="174"/>
      <c r="E82" s="174"/>
      <c r="F82" s="174"/>
      <c r="G82" s="174"/>
      <c r="H82" s="174"/>
      <c r="I82" s="174"/>
      <c r="J82" s="174"/>
      <c r="K82" s="174"/>
      <c r="L82" s="174"/>
      <c r="M82" s="174"/>
      <c r="N82" s="174"/>
    </row>
    <row r="83" spans="1:14" x14ac:dyDescent="0.4">
      <c r="A83" s="174"/>
      <c r="B83" s="174"/>
      <c r="C83" s="174"/>
      <c r="D83" s="174"/>
      <c r="E83" s="174"/>
      <c r="F83" s="174"/>
      <c r="G83" s="174"/>
      <c r="H83" s="174"/>
      <c r="I83" s="174"/>
      <c r="J83" s="174"/>
      <c r="K83" s="174"/>
      <c r="L83" s="174"/>
      <c r="M83" s="174"/>
      <c r="N83" s="174"/>
    </row>
    <row r="84" spans="1:14" x14ac:dyDescent="0.4">
      <c r="A84" s="174"/>
      <c r="B84" s="174"/>
      <c r="C84" s="174"/>
      <c r="D84" s="174"/>
      <c r="E84" s="174"/>
      <c r="F84" s="174"/>
      <c r="G84" s="174"/>
      <c r="H84" s="174"/>
      <c r="I84" s="174"/>
      <c r="J84" s="174"/>
      <c r="K84" s="174"/>
      <c r="L84" s="174"/>
      <c r="M84" s="174"/>
      <c r="N84" s="174"/>
    </row>
    <row r="85" spans="1:14" x14ac:dyDescent="0.4">
      <c r="A85" s="174"/>
      <c r="B85" s="174"/>
      <c r="C85" s="174"/>
      <c r="D85" s="174"/>
      <c r="E85" s="174"/>
      <c r="F85" s="174"/>
      <c r="G85" s="174"/>
      <c r="H85" s="174"/>
      <c r="I85" s="174"/>
      <c r="J85" s="174"/>
      <c r="K85" s="174"/>
      <c r="L85" s="174"/>
      <c r="M85" s="174"/>
      <c r="N85" s="174"/>
    </row>
    <row r="86" spans="1:14" x14ac:dyDescent="0.4">
      <c r="A86" s="174"/>
      <c r="B86" s="174"/>
      <c r="C86" s="174"/>
      <c r="D86" s="174"/>
      <c r="E86" s="174"/>
      <c r="F86" s="174"/>
      <c r="G86" s="174"/>
      <c r="H86" s="174"/>
      <c r="I86" s="174"/>
      <c r="J86" s="174"/>
      <c r="K86" s="174"/>
      <c r="L86" s="174"/>
      <c r="M86" s="174"/>
      <c r="N86" s="174"/>
    </row>
    <row r="87" spans="1:14" x14ac:dyDescent="0.4">
      <c r="A87" s="174"/>
      <c r="B87" s="174"/>
      <c r="C87" s="174"/>
      <c r="D87" s="174"/>
      <c r="E87" s="174"/>
      <c r="F87" s="174"/>
      <c r="G87" s="174"/>
      <c r="H87" s="174"/>
      <c r="I87" s="174"/>
      <c r="J87" s="174"/>
      <c r="K87" s="174"/>
      <c r="L87" s="174"/>
      <c r="M87" s="174"/>
      <c r="N87" s="174"/>
    </row>
    <row r="88" spans="1:14" x14ac:dyDescent="0.4">
      <c r="A88" s="174"/>
      <c r="B88" s="174"/>
      <c r="C88" s="174"/>
      <c r="D88" s="174"/>
      <c r="E88" s="174"/>
      <c r="F88" s="174"/>
      <c r="G88" s="174"/>
      <c r="H88" s="174"/>
      <c r="I88" s="174"/>
      <c r="J88" s="174"/>
      <c r="K88" s="174"/>
      <c r="L88" s="174"/>
      <c r="M88" s="174"/>
      <c r="N88" s="174"/>
    </row>
    <row r="89" spans="1:14" x14ac:dyDescent="0.4">
      <c r="A89" s="174"/>
      <c r="B89" s="174"/>
      <c r="C89" s="174"/>
      <c r="D89" s="174"/>
      <c r="E89" s="174"/>
      <c r="F89" s="174"/>
      <c r="G89" s="174"/>
      <c r="H89" s="174"/>
      <c r="I89" s="174"/>
      <c r="J89" s="174"/>
      <c r="K89" s="174"/>
      <c r="L89" s="174"/>
      <c r="M89" s="174"/>
      <c r="N89" s="174"/>
    </row>
    <row r="90" spans="1:14" x14ac:dyDescent="0.4">
      <c r="A90" s="174"/>
      <c r="B90" s="174"/>
      <c r="C90" s="174"/>
      <c r="D90" s="174"/>
      <c r="E90" s="174"/>
      <c r="F90" s="174"/>
      <c r="G90" s="174"/>
      <c r="H90" s="174"/>
      <c r="I90" s="174"/>
      <c r="J90" s="174"/>
      <c r="K90" s="174"/>
      <c r="L90" s="174"/>
      <c r="M90" s="174"/>
      <c r="N90" s="174"/>
    </row>
    <row r="91" spans="1:14" x14ac:dyDescent="0.4">
      <c r="A91" s="174"/>
      <c r="B91" s="174"/>
      <c r="C91" s="174"/>
      <c r="D91" s="174"/>
      <c r="E91" s="174"/>
      <c r="F91" s="174"/>
      <c r="G91" s="174"/>
      <c r="H91" s="174"/>
      <c r="I91" s="174"/>
      <c r="J91" s="174"/>
      <c r="K91" s="174"/>
      <c r="L91" s="174"/>
      <c r="M91" s="174"/>
      <c r="N91" s="174"/>
    </row>
    <row r="92" spans="1:14" x14ac:dyDescent="0.4">
      <c r="A92" s="174"/>
      <c r="B92" s="174"/>
      <c r="C92" s="174"/>
      <c r="D92" s="174"/>
      <c r="E92" s="174"/>
      <c r="F92" s="174"/>
      <c r="G92" s="174"/>
      <c r="H92" s="174"/>
      <c r="I92" s="174"/>
      <c r="J92" s="174"/>
      <c r="K92" s="174"/>
      <c r="L92" s="174"/>
      <c r="M92" s="174"/>
      <c r="N92" s="174"/>
    </row>
    <row r="93" spans="1:14" x14ac:dyDescent="0.4">
      <c r="A93" s="174"/>
      <c r="B93" s="174"/>
      <c r="C93" s="174"/>
      <c r="D93" s="174"/>
      <c r="E93" s="174"/>
      <c r="F93" s="174"/>
      <c r="G93" s="174"/>
      <c r="H93" s="174"/>
      <c r="I93" s="174"/>
      <c r="J93" s="174"/>
      <c r="K93" s="174"/>
      <c r="L93" s="174"/>
      <c r="M93" s="174"/>
      <c r="N93" s="174"/>
    </row>
    <row r="94" spans="1:14" x14ac:dyDescent="0.4">
      <c r="A94" s="174"/>
      <c r="B94" s="174"/>
      <c r="C94" s="174"/>
      <c r="D94" s="174"/>
      <c r="E94" s="174"/>
      <c r="F94" s="174"/>
      <c r="G94" s="174"/>
      <c r="H94" s="174"/>
      <c r="I94" s="174"/>
      <c r="J94" s="174"/>
      <c r="K94" s="174"/>
      <c r="L94" s="174"/>
      <c r="M94" s="174"/>
      <c r="N94" s="174"/>
    </row>
    <row r="95" spans="1:14" x14ac:dyDescent="0.4">
      <c r="A95" s="174"/>
      <c r="B95" s="174"/>
      <c r="C95" s="174"/>
      <c r="D95" s="174"/>
      <c r="E95" s="174"/>
      <c r="F95" s="174"/>
      <c r="G95" s="174"/>
      <c r="H95" s="174"/>
      <c r="I95" s="174"/>
      <c r="J95" s="174"/>
      <c r="K95" s="174"/>
      <c r="L95" s="174"/>
      <c r="M95" s="174"/>
      <c r="N95" s="174"/>
    </row>
    <row r="96" spans="1:14" x14ac:dyDescent="0.4">
      <c r="A96" s="174"/>
      <c r="B96" s="174"/>
      <c r="C96" s="174"/>
      <c r="D96" s="174"/>
      <c r="E96" s="174"/>
      <c r="F96" s="174"/>
      <c r="G96" s="174"/>
      <c r="H96" s="174"/>
      <c r="I96" s="174"/>
      <c r="J96" s="174"/>
      <c r="K96" s="174"/>
      <c r="L96" s="174"/>
      <c r="M96" s="174"/>
      <c r="N96" s="174"/>
    </row>
    <row r="97" spans="1:14" x14ac:dyDescent="0.4">
      <c r="A97" s="174"/>
      <c r="B97" s="174"/>
      <c r="C97" s="174"/>
      <c r="D97" s="174"/>
      <c r="E97" s="174"/>
      <c r="F97" s="174"/>
      <c r="G97" s="174"/>
      <c r="H97" s="174"/>
      <c r="I97" s="174"/>
      <c r="J97" s="174"/>
      <c r="K97" s="174"/>
      <c r="L97" s="174"/>
      <c r="M97" s="174"/>
      <c r="N97" s="174"/>
    </row>
    <row r="98" spans="1:14" x14ac:dyDescent="0.4">
      <c r="A98" s="174"/>
      <c r="B98" s="174"/>
      <c r="C98" s="174"/>
      <c r="D98" s="174"/>
      <c r="E98" s="174"/>
      <c r="F98" s="174"/>
      <c r="G98" s="174"/>
      <c r="H98" s="174"/>
      <c r="I98" s="174"/>
      <c r="J98" s="174"/>
      <c r="K98" s="174"/>
      <c r="L98" s="174"/>
      <c r="M98" s="174"/>
      <c r="N98" s="174"/>
    </row>
    <row r="99" spans="1:14" x14ac:dyDescent="0.4">
      <c r="A99" s="174"/>
      <c r="B99" s="174"/>
      <c r="C99" s="174"/>
      <c r="D99" s="174"/>
      <c r="E99" s="174"/>
      <c r="F99" s="174"/>
      <c r="G99" s="174"/>
      <c r="H99" s="174"/>
      <c r="I99" s="174"/>
      <c r="J99" s="174"/>
      <c r="K99" s="174"/>
      <c r="L99" s="174"/>
      <c r="M99" s="174"/>
      <c r="N99" s="174"/>
    </row>
    <row r="100" spans="1:14" x14ac:dyDescent="0.4">
      <c r="A100" s="174"/>
      <c r="B100" s="174"/>
      <c r="C100" s="174"/>
      <c r="D100" s="174"/>
      <c r="E100" s="174"/>
      <c r="F100" s="174"/>
      <c r="G100" s="174"/>
      <c r="H100" s="174"/>
      <c r="I100" s="174"/>
      <c r="J100" s="174"/>
      <c r="K100" s="174"/>
      <c r="L100" s="174"/>
      <c r="M100" s="174"/>
      <c r="N100" s="174"/>
    </row>
    <row r="101" spans="1:14" x14ac:dyDescent="0.4">
      <c r="A101" s="174"/>
      <c r="B101" s="174"/>
      <c r="C101" s="174"/>
      <c r="D101" s="174"/>
      <c r="E101" s="174"/>
      <c r="F101" s="174"/>
      <c r="G101" s="174"/>
      <c r="H101" s="174"/>
      <c r="I101" s="174"/>
      <c r="J101" s="174"/>
      <c r="K101" s="174"/>
      <c r="L101" s="174"/>
      <c r="M101" s="174"/>
      <c r="N101" s="174"/>
    </row>
    <row r="102" spans="1:14" x14ac:dyDescent="0.4">
      <c r="A102" s="174"/>
      <c r="B102" s="174"/>
      <c r="C102" s="174"/>
      <c r="D102" s="174"/>
      <c r="E102" s="174"/>
      <c r="F102" s="174"/>
      <c r="G102" s="174"/>
      <c r="H102" s="174"/>
      <c r="I102" s="174"/>
      <c r="J102" s="174"/>
      <c r="K102" s="174"/>
      <c r="L102" s="174"/>
      <c r="M102" s="174"/>
      <c r="N102" s="174"/>
    </row>
    <row r="103" spans="1:14" x14ac:dyDescent="0.4">
      <c r="A103" s="174"/>
      <c r="B103" s="174"/>
      <c r="C103" s="174"/>
      <c r="D103" s="174"/>
      <c r="E103" s="174"/>
      <c r="F103" s="174"/>
      <c r="G103" s="174"/>
      <c r="H103" s="174"/>
      <c r="I103" s="174"/>
      <c r="J103" s="174"/>
      <c r="K103" s="174"/>
      <c r="L103" s="174"/>
      <c r="M103" s="174"/>
      <c r="N103" s="174"/>
    </row>
    <row r="104" spans="1:14" x14ac:dyDescent="0.4">
      <c r="A104" s="174"/>
      <c r="B104" s="174"/>
      <c r="C104" s="174"/>
      <c r="D104" s="174"/>
      <c r="E104" s="174"/>
      <c r="F104" s="174"/>
      <c r="G104" s="174"/>
      <c r="H104" s="174"/>
      <c r="I104" s="174"/>
      <c r="J104" s="174"/>
      <c r="K104" s="174"/>
      <c r="L104" s="174"/>
      <c r="M104" s="174"/>
      <c r="N104" s="174"/>
    </row>
    <row r="105" spans="1:14" x14ac:dyDescent="0.4">
      <c r="A105" s="174"/>
      <c r="B105" s="174"/>
      <c r="C105" s="174"/>
      <c r="D105" s="174"/>
      <c r="E105" s="174"/>
      <c r="F105" s="174"/>
      <c r="G105" s="174"/>
      <c r="H105" s="174"/>
      <c r="I105" s="174"/>
      <c r="J105" s="174"/>
      <c r="K105" s="174"/>
      <c r="L105" s="174"/>
      <c r="M105" s="174"/>
      <c r="N105" s="174"/>
    </row>
    <row r="106" spans="1:14" x14ac:dyDescent="0.4">
      <c r="A106" s="174"/>
      <c r="B106" s="174"/>
      <c r="C106" s="174"/>
      <c r="D106" s="174"/>
      <c r="E106" s="174"/>
      <c r="F106" s="174"/>
      <c r="G106" s="174"/>
      <c r="H106" s="174"/>
      <c r="I106" s="174"/>
      <c r="J106" s="174"/>
      <c r="K106" s="174"/>
      <c r="L106" s="174"/>
      <c r="M106" s="174"/>
      <c r="N106" s="174"/>
    </row>
    <row r="107" spans="1:14" x14ac:dyDescent="0.4">
      <c r="A107" s="174"/>
      <c r="B107" s="174"/>
      <c r="C107" s="174"/>
      <c r="D107" s="174"/>
      <c r="E107" s="174"/>
      <c r="F107" s="174"/>
      <c r="G107" s="174"/>
      <c r="H107" s="174"/>
      <c r="I107" s="174"/>
      <c r="J107" s="174"/>
      <c r="K107" s="174"/>
      <c r="L107" s="174"/>
      <c r="M107" s="174"/>
      <c r="N107" s="174"/>
    </row>
    <row r="108" spans="1:14" x14ac:dyDescent="0.4">
      <c r="A108" s="174"/>
      <c r="B108" s="174"/>
      <c r="C108" s="174"/>
      <c r="D108" s="174"/>
      <c r="E108" s="174"/>
      <c r="F108" s="174"/>
      <c r="G108" s="174"/>
      <c r="H108" s="174"/>
      <c r="I108" s="174"/>
      <c r="J108" s="174"/>
      <c r="K108" s="174"/>
      <c r="L108" s="174"/>
      <c r="M108" s="174"/>
      <c r="N108" s="174"/>
    </row>
    <row r="109" spans="1:14" x14ac:dyDescent="0.4">
      <c r="A109" s="174"/>
      <c r="B109" s="174"/>
      <c r="C109" s="174"/>
      <c r="D109" s="174"/>
      <c r="E109" s="174"/>
      <c r="F109" s="174"/>
      <c r="G109" s="174"/>
      <c r="H109" s="174"/>
      <c r="I109" s="174"/>
      <c r="J109" s="174"/>
      <c r="K109" s="174"/>
      <c r="L109" s="174"/>
      <c r="M109" s="174"/>
      <c r="N109" s="174"/>
    </row>
    <row r="110" spans="1:14" x14ac:dyDescent="0.4">
      <c r="A110" s="174"/>
      <c r="B110" s="174"/>
      <c r="C110" s="174"/>
      <c r="D110" s="174"/>
      <c r="E110" s="174"/>
      <c r="F110" s="174"/>
      <c r="G110" s="174"/>
      <c r="H110" s="174"/>
      <c r="I110" s="174"/>
      <c r="J110" s="174"/>
      <c r="K110" s="174"/>
      <c r="L110" s="174"/>
      <c r="M110" s="174"/>
      <c r="N110" s="174"/>
    </row>
    <row r="111" spans="1:14" x14ac:dyDescent="0.4">
      <c r="A111" s="174"/>
      <c r="B111" s="174"/>
      <c r="C111" s="174"/>
      <c r="D111" s="174"/>
      <c r="E111" s="174"/>
      <c r="F111" s="174"/>
      <c r="G111" s="174"/>
      <c r="H111" s="174"/>
      <c r="I111" s="174"/>
      <c r="J111" s="174"/>
      <c r="K111" s="174"/>
      <c r="L111" s="174"/>
      <c r="M111" s="174"/>
      <c r="N111" s="174"/>
    </row>
    <row r="112" spans="1:14" x14ac:dyDescent="0.4">
      <c r="A112" s="174"/>
      <c r="B112" s="174"/>
      <c r="C112" s="174"/>
      <c r="D112" s="174"/>
      <c r="E112" s="174"/>
      <c r="F112" s="174"/>
      <c r="G112" s="174"/>
      <c r="H112" s="174"/>
      <c r="I112" s="174"/>
      <c r="J112" s="174"/>
      <c r="K112" s="174"/>
      <c r="L112" s="174"/>
      <c r="M112" s="174"/>
      <c r="N112" s="174"/>
    </row>
    <row r="113" spans="1:14" x14ac:dyDescent="0.4">
      <c r="A113" s="174"/>
      <c r="B113" s="174"/>
      <c r="C113" s="174"/>
      <c r="D113" s="174"/>
      <c r="E113" s="174"/>
      <c r="F113" s="174"/>
      <c r="G113" s="174"/>
      <c r="H113" s="174"/>
      <c r="I113" s="174"/>
      <c r="J113" s="174"/>
      <c r="K113" s="174"/>
      <c r="L113" s="174"/>
      <c r="M113" s="174"/>
      <c r="N113" s="174"/>
    </row>
    <row r="114" spans="1:14" x14ac:dyDescent="0.4">
      <c r="A114" s="174"/>
      <c r="B114" s="174"/>
      <c r="C114" s="174"/>
      <c r="D114" s="174"/>
      <c r="E114" s="174"/>
      <c r="F114" s="174"/>
      <c r="G114" s="174"/>
      <c r="H114" s="174"/>
      <c r="I114" s="174"/>
      <c r="J114" s="174"/>
      <c r="K114" s="174"/>
      <c r="L114" s="174"/>
      <c r="M114" s="174"/>
      <c r="N114" s="174"/>
    </row>
    <row r="115" spans="1:14" x14ac:dyDescent="0.4">
      <c r="A115" s="174"/>
      <c r="B115" s="174"/>
      <c r="C115" s="174"/>
      <c r="D115" s="174"/>
      <c r="E115" s="174"/>
      <c r="F115" s="174"/>
      <c r="G115" s="174"/>
      <c r="H115" s="174"/>
      <c r="I115" s="174"/>
      <c r="J115" s="174"/>
      <c r="K115" s="174"/>
      <c r="L115" s="174"/>
      <c r="M115" s="174"/>
      <c r="N115" s="174"/>
    </row>
    <row r="116" spans="1:14" x14ac:dyDescent="0.4">
      <c r="A116" s="174"/>
      <c r="B116" s="174"/>
      <c r="C116" s="174"/>
      <c r="D116" s="174"/>
      <c r="E116" s="174"/>
      <c r="F116" s="174"/>
      <c r="G116" s="174"/>
      <c r="H116" s="174"/>
      <c r="I116" s="174"/>
      <c r="J116" s="174"/>
      <c r="K116" s="174"/>
      <c r="L116" s="174"/>
      <c r="M116" s="174"/>
      <c r="N116" s="174"/>
    </row>
    <row r="117" spans="1:14" x14ac:dyDescent="0.4">
      <c r="A117" s="174"/>
      <c r="B117" s="174"/>
      <c r="C117" s="174"/>
      <c r="D117" s="174"/>
      <c r="E117" s="174"/>
      <c r="F117" s="174"/>
      <c r="G117" s="174"/>
      <c r="H117" s="174"/>
      <c r="I117" s="174"/>
      <c r="J117" s="174"/>
      <c r="K117" s="174"/>
      <c r="L117" s="174"/>
      <c r="M117" s="174"/>
      <c r="N117" s="174"/>
    </row>
    <row r="118" spans="1:14" x14ac:dyDescent="0.4">
      <c r="A118" s="174"/>
      <c r="B118" s="174"/>
      <c r="C118" s="174"/>
      <c r="D118" s="174"/>
      <c r="E118" s="174"/>
      <c r="F118" s="174"/>
      <c r="G118" s="174"/>
      <c r="H118" s="174"/>
      <c r="I118" s="174"/>
      <c r="J118" s="174"/>
      <c r="K118" s="174"/>
      <c r="L118" s="174"/>
      <c r="M118" s="174"/>
      <c r="N118" s="174"/>
    </row>
    <row r="119" spans="1:14" x14ac:dyDescent="0.4">
      <c r="A119" s="174"/>
      <c r="B119" s="174"/>
      <c r="C119" s="174"/>
      <c r="D119" s="174"/>
      <c r="E119" s="174"/>
      <c r="F119" s="174"/>
      <c r="G119" s="174"/>
      <c r="H119" s="174"/>
      <c r="I119" s="174"/>
      <c r="J119" s="174"/>
      <c r="K119" s="174"/>
      <c r="L119" s="174"/>
      <c r="M119" s="174"/>
      <c r="N119" s="174"/>
    </row>
    <row r="120" spans="1:14" x14ac:dyDescent="0.4">
      <c r="A120" s="174"/>
      <c r="B120" s="174"/>
      <c r="C120" s="174"/>
      <c r="D120" s="174"/>
      <c r="E120" s="174"/>
      <c r="F120" s="174"/>
      <c r="G120" s="174"/>
      <c r="H120" s="174"/>
      <c r="I120" s="174"/>
      <c r="J120" s="174"/>
      <c r="K120" s="174"/>
      <c r="L120" s="174"/>
      <c r="M120" s="174"/>
      <c r="N120" s="174"/>
    </row>
    <row r="121" spans="1:14" x14ac:dyDescent="0.4">
      <c r="A121" s="174"/>
      <c r="B121" s="174"/>
      <c r="C121" s="174"/>
      <c r="D121" s="174"/>
      <c r="E121" s="174"/>
      <c r="F121" s="174"/>
      <c r="G121" s="174"/>
      <c r="H121" s="174"/>
      <c r="I121" s="174"/>
      <c r="J121" s="174"/>
      <c r="K121" s="174"/>
      <c r="L121" s="174"/>
      <c r="M121" s="174"/>
      <c r="N121" s="174"/>
    </row>
    <row r="122" spans="1:14" x14ac:dyDescent="0.4">
      <c r="A122" s="174"/>
      <c r="B122" s="174"/>
      <c r="C122" s="174"/>
      <c r="D122" s="174"/>
      <c r="E122" s="174"/>
      <c r="F122" s="174"/>
      <c r="G122" s="174"/>
      <c r="H122" s="174"/>
      <c r="I122" s="174"/>
      <c r="J122" s="174"/>
      <c r="K122" s="174"/>
      <c r="L122" s="174"/>
      <c r="M122" s="174"/>
      <c r="N122" s="174"/>
    </row>
    <row r="123" spans="1:14" x14ac:dyDescent="0.4">
      <c r="A123" s="174"/>
      <c r="B123" s="174"/>
      <c r="C123" s="174"/>
      <c r="D123" s="174"/>
      <c r="E123" s="174"/>
      <c r="F123" s="174"/>
      <c r="G123" s="174"/>
      <c r="H123" s="174"/>
      <c r="I123" s="174"/>
      <c r="J123" s="174"/>
      <c r="K123" s="174"/>
      <c r="L123" s="174"/>
      <c r="M123" s="174"/>
      <c r="N123" s="174"/>
    </row>
    <row r="124" spans="1:14" x14ac:dyDescent="0.4">
      <c r="A124" s="174"/>
      <c r="B124" s="174"/>
      <c r="C124" s="174"/>
      <c r="D124" s="174"/>
      <c r="E124" s="174"/>
      <c r="F124" s="174"/>
      <c r="G124" s="174"/>
      <c r="H124" s="174"/>
      <c r="I124" s="174"/>
      <c r="J124" s="174"/>
      <c r="K124" s="174"/>
      <c r="L124" s="174"/>
      <c r="M124" s="174"/>
      <c r="N124" s="174"/>
    </row>
    <row r="125" spans="1:14" x14ac:dyDescent="0.4">
      <c r="A125" s="174"/>
      <c r="B125" s="174"/>
      <c r="C125" s="174"/>
      <c r="D125" s="174"/>
      <c r="E125" s="174"/>
      <c r="F125" s="174"/>
      <c r="G125" s="174"/>
      <c r="H125" s="174"/>
      <c r="I125" s="174"/>
      <c r="J125" s="174"/>
      <c r="K125" s="174"/>
      <c r="L125" s="174"/>
      <c r="M125" s="174"/>
      <c r="N125" s="174"/>
    </row>
    <row r="126" spans="1:14" x14ac:dyDescent="0.4">
      <c r="A126" s="174"/>
      <c r="B126" s="174"/>
      <c r="C126" s="174"/>
      <c r="D126" s="174"/>
      <c r="E126" s="174"/>
      <c r="F126" s="174"/>
      <c r="G126" s="174"/>
      <c r="H126" s="174"/>
      <c r="I126" s="174"/>
      <c r="J126" s="174"/>
      <c r="K126" s="174"/>
      <c r="L126" s="174"/>
      <c r="M126" s="174"/>
      <c r="N126" s="174"/>
    </row>
    <row r="127" spans="1:14" x14ac:dyDescent="0.4">
      <c r="A127" s="174"/>
      <c r="B127" s="174"/>
      <c r="C127" s="174"/>
      <c r="D127" s="174"/>
      <c r="E127" s="174"/>
      <c r="F127" s="174"/>
      <c r="G127" s="174"/>
      <c r="H127" s="174"/>
      <c r="I127" s="174"/>
      <c r="J127" s="174"/>
      <c r="K127" s="174"/>
      <c r="L127" s="174"/>
      <c r="M127" s="174"/>
      <c r="N127" s="174"/>
    </row>
    <row r="128" spans="1:14" x14ac:dyDescent="0.4">
      <c r="A128" s="174"/>
      <c r="B128" s="174"/>
      <c r="C128" s="174"/>
      <c r="D128" s="174"/>
      <c r="E128" s="174"/>
      <c r="F128" s="174"/>
      <c r="G128" s="174"/>
      <c r="H128" s="174"/>
      <c r="I128" s="174"/>
      <c r="J128" s="174"/>
      <c r="K128" s="174"/>
      <c r="L128" s="174"/>
      <c r="M128" s="174"/>
      <c r="N128" s="174"/>
    </row>
    <row r="129" spans="1:14" x14ac:dyDescent="0.4">
      <c r="A129" s="174"/>
      <c r="B129" s="174"/>
      <c r="C129" s="174"/>
      <c r="D129" s="174"/>
      <c r="E129" s="174"/>
      <c r="F129" s="174"/>
      <c r="G129" s="174"/>
      <c r="H129" s="174"/>
      <c r="I129" s="174"/>
      <c r="J129" s="174"/>
      <c r="K129" s="174"/>
      <c r="L129" s="174"/>
      <c r="M129" s="174"/>
      <c r="N129" s="174"/>
    </row>
    <row r="130" spans="1:14" x14ac:dyDescent="0.4">
      <c r="A130" s="174"/>
      <c r="B130" s="174"/>
      <c r="C130" s="174"/>
      <c r="D130" s="174"/>
      <c r="E130" s="174"/>
      <c r="F130" s="174"/>
      <c r="G130" s="174"/>
      <c r="H130" s="174"/>
      <c r="I130" s="174"/>
      <c r="J130" s="174"/>
      <c r="K130" s="174"/>
      <c r="L130" s="174"/>
      <c r="M130" s="174"/>
      <c r="N130" s="174"/>
    </row>
    <row r="131" spans="1:14" x14ac:dyDescent="0.4">
      <c r="A131" s="174"/>
      <c r="B131" s="174"/>
      <c r="C131" s="174"/>
      <c r="D131" s="174"/>
      <c r="E131" s="174"/>
      <c r="F131" s="174"/>
      <c r="G131" s="174"/>
      <c r="H131" s="174"/>
      <c r="I131" s="174"/>
      <c r="J131" s="174"/>
      <c r="K131" s="174"/>
      <c r="L131" s="174"/>
      <c r="M131" s="174"/>
      <c r="N131" s="174"/>
    </row>
    <row r="132" spans="1:14" x14ac:dyDescent="0.4">
      <c r="A132" s="174"/>
      <c r="B132" s="174"/>
      <c r="C132" s="174"/>
      <c r="D132" s="174"/>
      <c r="E132" s="174"/>
      <c r="F132" s="174"/>
      <c r="G132" s="174"/>
      <c r="H132" s="174"/>
      <c r="I132" s="174"/>
      <c r="J132" s="174"/>
      <c r="K132" s="174"/>
      <c r="L132" s="174"/>
      <c r="M132" s="174"/>
      <c r="N132" s="174"/>
    </row>
    <row r="133" spans="1:14" x14ac:dyDescent="0.4">
      <c r="A133" s="174"/>
      <c r="B133" s="174"/>
      <c r="C133" s="174"/>
      <c r="D133" s="174"/>
      <c r="E133" s="174"/>
      <c r="F133" s="174"/>
      <c r="G133" s="174"/>
      <c r="H133" s="174"/>
      <c r="I133" s="174"/>
      <c r="J133" s="174"/>
      <c r="K133" s="174"/>
      <c r="L133" s="174"/>
      <c r="M133" s="174"/>
      <c r="N133" s="174"/>
    </row>
    <row r="134" spans="1:14" x14ac:dyDescent="0.4">
      <c r="A134" s="174"/>
      <c r="B134" s="174"/>
      <c r="C134" s="174"/>
      <c r="D134" s="174"/>
      <c r="E134" s="174"/>
      <c r="F134" s="174"/>
      <c r="G134" s="174"/>
      <c r="H134" s="174"/>
      <c r="I134" s="174"/>
      <c r="J134" s="174"/>
      <c r="K134" s="174"/>
      <c r="L134" s="174"/>
      <c r="M134" s="174"/>
      <c r="N134" s="174"/>
    </row>
    <row r="135" spans="1:14" x14ac:dyDescent="0.4">
      <c r="A135" s="174"/>
      <c r="B135" s="174"/>
      <c r="C135" s="174"/>
      <c r="D135" s="174"/>
      <c r="E135" s="174"/>
      <c r="F135" s="174"/>
      <c r="G135" s="174"/>
      <c r="H135" s="174"/>
      <c r="I135" s="174"/>
      <c r="J135" s="174"/>
      <c r="K135" s="174"/>
      <c r="L135" s="174"/>
      <c r="M135" s="174"/>
      <c r="N135" s="174"/>
    </row>
    <row r="136" spans="1:14" x14ac:dyDescent="0.4">
      <c r="A136" s="174"/>
      <c r="B136" s="174"/>
      <c r="C136" s="174"/>
      <c r="D136" s="174"/>
      <c r="E136" s="174"/>
      <c r="F136" s="174"/>
      <c r="G136" s="174"/>
      <c r="H136" s="174"/>
      <c r="I136" s="174"/>
      <c r="J136" s="174"/>
      <c r="K136" s="174"/>
      <c r="L136" s="174"/>
      <c r="M136" s="174"/>
      <c r="N136" s="174"/>
    </row>
    <row r="137" spans="1:14" x14ac:dyDescent="0.4">
      <c r="A137" s="174"/>
      <c r="B137" s="174"/>
      <c r="C137" s="174"/>
      <c r="D137" s="174"/>
      <c r="E137" s="174"/>
      <c r="F137" s="174"/>
      <c r="G137" s="174"/>
      <c r="H137" s="174"/>
      <c r="I137" s="174"/>
      <c r="J137" s="174"/>
      <c r="K137" s="174"/>
      <c r="L137" s="174"/>
      <c r="M137" s="174"/>
      <c r="N137" s="174"/>
    </row>
    <row r="138" spans="1:14" x14ac:dyDescent="0.4">
      <c r="A138" s="174"/>
      <c r="B138" s="174"/>
      <c r="C138" s="174"/>
      <c r="D138" s="174"/>
      <c r="E138" s="174"/>
      <c r="F138" s="174"/>
      <c r="G138" s="174"/>
      <c r="H138" s="174"/>
      <c r="I138" s="174"/>
      <c r="J138" s="174"/>
      <c r="K138" s="174"/>
      <c r="L138" s="174"/>
      <c r="M138" s="174"/>
      <c r="N138" s="174"/>
    </row>
    <row r="139" spans="1:14" x14ac:dyDescent="0.4">
      <c r="A139" s="174"/>
      <c r="B139" s="174"/>
      <c r="C139" s="174"/>
      <c r="D139" s="174"/>
      <c r="E139" s="174"/>
      <c r="F139" s="174"/>
      <c r="G139" s="174"/>
      <c r="H139" s="174"/>
      <c r="I139" s="174"/>
      <c r="J139" s="174"/>
      <c r="K139" s="174"/>
      <c r="L139" s="174"/>
      <c r="M139" s="174"/>
      <c r="N139" s="174"/>
    </row>
    <row r="140" spans="1:14" x14ac:dyDescent="0.4">
      <c r="A140" s="174"/>
      <c r="B140" s="174"/>
      <c r="C140" s="174"/>
      <c r="D140" s="174"/>
      <c r="E140" s="174"/>
      <c r="F140" s="174"/>
      <c r="G140" s="174"/>
      <c r="H140" s="174"/>
      <c r="I140" s="174"/>
      <c r="J140" s="174"/>
      <c r="K140" s="174"/>
      <c r="L140" s="174"/>
      <c r="M140" s="174"/>
      <c r="N140" s="174"/>
    </row>
    <row r="141" spans="1:14" x14ac:dyDescent="0.4">
      <c r="A141" s="174"/>
      <c r="B141" s="174"/>
      <c r="C141" s="174"/>
      <c r="D141" s="174"/>
      <c r="E141" s="174"/>
      <c r="F141" s="174"/>
      <c r="G141" s="174"/>
      <c r="H141" s="174"/>
      <c r="I141" s="174"/>
      <c r="J141" s="174"/>
      <c r="K141" s="174"/>
      <c r="L141" s="174"/>
      <c r="M141" s="174"/>
      <c r="N141" s="174"/>
    </row>
    <row r="142" spans="1:14" x14ac:dyDescent="0.4">
      <c r="A142" s="174"/>
      <c r="B142" s="174"/>
      <c r="C142" s="174"/>
      <c r="D142" s="174"/>
      <c r="E142" s="174"/>
      <c r="F142" s="174"/>
      <c r="G142" s="174"/>
      <c r="H142" s="174"/>
      <c r="I142" s="174"/>
      <c r="J142" s="174"/>
      <c r="K142" s="174"/>
      <c r="L142" s="174"/>
      <c r="M142" s="174"/>
      <c r="N142" s="174"/>
    </row>
    <row r="143" spans="1:14" x14ac:dyDescent="0.4">
      <c r="A143" s="174"/>
      <c r="B143" s="174"/>
      <c r="C143" s="174"/>
      <c r="D143" s="174"/>
      <c r="E143" s="174"/>
      <c r="F143" s="174"/>
      <c r="G143" s="174"/>
      <c r="H143" s="174"/>
      <c r="I143" s="174"/>
      <c r="J143" s="174"/>
      <c r="K143" s="174"/>
      <c r="L143" s="174"/>
      <c r="M143" s="174"/>
      <c r="N143" s="174"/>
    </row>
    <row r="144" spans="1:14" x14ac:dyDescent="0.4">
      <c r="A144" s="174"/>
      <c r="B144" s="174"/>
      <c r="C144" s="174"/>
      <c r="D144" s="174"/>
      <c r="E144" s="174"/>
      <c r="F144" s="174"/>
      <c r="G144" s="174"/>
      <c r="H144" s="174"/>
      <c r="I144" s="174"/>
      <c r="J144" s="174"/>
      <c r="K144" s="174"/>
      <c r="L144" s="174"/>
      <c r="M144" s="174"/>
      <c r="N144" s="174"/>
    </row>
    <row r="145" spans="1:14" x14ac:dyDescent="0.4">
      <c r="A145" s="174"/>
      <c r="B145" s="174"/>
      <c r="C145" s="174"/>
      <c r="D145" s="174"/>
      <c r="E145" s="174"/>
      <c r="F145" s="174"/>
      <c r="G145" s="174"/>
      <c r="H145" s="174"/>
      <c r="I145" s="174"/>
      <c r="J145" s="174"/>
      <c r="K145" s="174"/>
      <c r="L145" s="174"/>
      <c r="M145" s="174"/>
      <c r="N145" s="174"/>
    </row>
    <row r="146" spans="1:14" x14ac:dyDescent="0.4">
      <c r="A146" s="174"/>
      <c r="B146" s="174"/>
      <c r="C146" s="174"/>
      <c r="D146" s="174"/>
      <c r="E146" s="174"/>
      <c r="F146" s="174"/>
      <c r="G146" s="174"/>
      <c r="H146" s="174"/>
      <c r="I146" s="174"/>
      <c r="J146" s="174"/>
      <c r="K146" s="174"/>
      <c r="L146" s="174"/>
      <c r="M146" s="174"/>
      <c r="N146" s="174"/>
    </row>
    <row r="147" spans="1:14" x14ac:dyDescent="0.4">
      <c r="A147" s="174"/>
      <c r="B147" s="174"/>
      <c r="C147" s="174"/>
      <c r="D147" s="174"/>
      <c r="E147" s="174"/>
      <c r="F147" s="174"/>
      <c r="G147" s="174"/>
      <c r="H147" s="174"/>
      <c r="I147" s="174"/>
      <c r="J147" s="174"/>
      <c r="K147" s="174"/>
      <c r="L147" s="174"/>
      <c r="M147" s="174"/>
      <c r="N147" s="174"/>
    </row>
    <row r="148" spans="1:14" x14ac:dyDescent="0.4">
      <c r="A148" s="174"/>
      <c r="B148" s="174"/>
      <c r="C148" s="174"/>
      <c r="D148" s="174"/>
      <c r="E148" s="174"/>
      <c r="F148" s="174"/>
      <c r="G148" s="174"/>
      <c r="H148" s="174"/>
      <c r="I148" s="174"/>
      <c r="J148" s="174"/>
      <c r="K148" s="174"/>
      <c r="L148" s="174"/>
      <c r="M148" s="174"/>
      <c r="N148" s="174"/>
    </row>
    <row r="149" spans="1:14" x14ac:dyDescent="0.4">
      <c r="A149" s="174"/>
      <c r="B149" s="174"/>
      <c r="C149" s="174"/>
      <c r="D149" s="174"/>
      <c r="E149" s="174"/>
      <c r="F149" s="174"/>
      <c r="G149" s="174"/>
      <c r="H149" s="174"/>
      <c r="I149" s="174"/>
      <c r="J149" s="174"/>
      <c r="K149" s="174"/>
      <c r="L149" s="174"/>
      <c r="M149" s="174"/>
      <c r="N149" s="174"/>
    </row>
    <row r="150" spans="1:14" x14ac:dyDescent="0.4">
      <c r="A150" s="174"/>
      <c r="B150" s="174"/>
      <c r="C150" s="174"/>
      <c r="D150" s="174"/>
      <c r="E150" s="174"/>
      <c r="F150" s="174"/>
      <c r="G150" s="174"/>
      <c r="H150" s="174"/>
      <c r="I150" s="174"/>
      <c r="J150" s="174"/>
      <c r="K150" s="174"/>
      <c r="L150" s="174"/>
      <c r="M150" s="174"/>
      <c r="N150" s="174"/>
    </row>
    <row r="151" spans="1:14" x14ac:dyDescent="0.4">
      <c r="A151" s="174"/>
      <c r="B151" s="174"/>
      <c r="C151" s="174"/>
      <c r="D151" s="174"/>
      <c r="E151" s="174"/>
      <c r="F151" s="174"/>
      <c r="G151" s="174"/>
      <c r="H151" s="174"/>
      <c r="I151" s="174"/>
      <c r="J151" s="174"/>
      <c r="K151" s="174"/>
      <c r="L151" s="174"/>
      <c r="M151" s="174"/>
      <c r="N151" s="174"/>
    </row>
    <row r="152" spans="1:14" x14ac:dyDescent="0.4">
      <c r="A152" s="174"/>
      <c r="B152" s="174"/>
      <c r="C152" s="174"/>
      <c r="D152" s="174"/>
      <c r="E152" s="174"/>
      <c r="F152" s="174"/>
      <c r="G152" s="174"/>
      <c r="H152" s="174"/>
      <c r="I152" s="174"/>
      <c r="J152" s="174"/>
      <c r="K152" s="174"/>
      <c r="L152" s="174"/>
      <c r="M152" s="174"/>
      <c r="N152" s="174"/>
    </row>
    <row r="153" spans="1:14" x14ac:dyDescent="0.4">
      <c r="A153" s="174"/>
      <c r="B153" s="174"/>
      <c r="C153" s="174"/>
      <c r="D153" s="174"/>
      <c r="E153" s="174"/>
      <c r="F153" s="174"/>
      <c r="G153" s="174"/>
      <c r="H153" s="174"/>
      <c r="I153" s="174"/>
      <c r="J153" s="174"/>
      <c r="K153" s="174"/>
      <c r="L153" s="174"/>
      <c r="M153" s="174"/>
      <c r="N153" s="174"/>
    </row>
    <row r="154" spans="1:14" x14ac:dyDescent="0.4">
      <c r="A154" s="174"/>
      <c r="B154" s="174"/>
      <c r="C154" s="174"/>
      <c r="D154" s="174"/>
      <c r="E154" s="174"/>
      <c r="F154" s="174"/>
      <c r="G154" s="174"/>
      <c r="H154" s="174"/>
      <c r="I154" s="174"/>
      <c r="J154" s="174"/>
      <c r="K154" s="174"/>
      <c r="L154" s="174"/>
      <c r="M154" s="174"/>
      <c r="N154" s="174"/>
    </row>
    <row r="155" spans="1:14" x14ac:dyDescent="0.4">
      <c r="A155" s="174"/>
      <c r="B155" s="174"/>
      <c r="C155" s="174"/>
      <c r="D155" s="174"/>
      <c r="E155" s="174"/>
      <c r="F155" s="174"/>
      <c r="G155" s="174"/>
      <c r="H155" s="174"/>
      <c r="I155" s="174"/>
      <c r="J155" s="174"/>
      <c r="K155" s="174"/>
      <c r="L155" s="174"/>
      <c r="M155" s="174"/>
      <c r="N155" s="174"/>
    </row>
    <row r="156" spans="1:14" x14ac:dyDescent="0.4">
      <c r="A156" s="174"/>
      <c r="B156" s="174"/>
      <c r="C156" s="174"/>
      <c r="D156" s="174"/>
      <c r="E156" s="174"/>
      <c r="F156" s="174"/>
      <c r="G156" s="174"/>
      <c r="H156" s="174"/>
      <c r="I156" s="174"/>
      <c r="J156" s="174"/>
      <c r="K156" s="174"/>
      <c r="L156" s="174"/>
      <c r="M156" s="174"/>
      <c r="N156" s="174"/>
    </row>
    <row r="157" spans="1:14" x14ac:dyDescent="0.4">
      <c r="A157" s="174"/>
      <c r="B157" s="174"/>
      <c r="C157" s="174"/>
      <c r="D157" s="174"/>
      <c r="E157" s="174"/>
      <c r="F157" s="174"/>
      <c r="G157" s="174"/>
      <c r="H157" s="174"/>
      <c r="I157" s="174"/>
      <c r="J157" s="174"/>
      <c r="K157" s="174"/>
      <c r="L157" s="174"/>
      <c r="M157" s="174"/>
      <c r="N157" s="174"/>
    </row>
    <row r="158" spans="1:14" x14ac:dyDescent="0.4">
      <c r="A158" s="174"/>
      <c r="B158" s="174"/>
      <c r="C158" s="174"/>
      <c r="D158" s="174"/>
      <c r="E158" s="174"/>
      <c r="F158" s="174"/>
      <c r="G158" s="174"/>
      <c r="H158" s="174"/>
      <c r="I158" s="174"/>
      <c r="J158" s="174"/>
      <c r="K158" s="174"/>
      <c r="L158" s="174"/>
      <c r="M158" s="174"/>
      <c r="N158" s="174"/>
    </row>
    <row r="159" spans="1:14" x14ac:dyDescent="0.4">
      <c r="A159" s="174"/>
      <c r="B159" s="174"/>
      <c r="C159" s="174"/>
      <c r="D159" s="174"/>
      <c r="E159" s="174"/>
      <c r="F159" s="174"/>
      <c r="G159" s="174"/>
      <c r="H159" s="174"/>
      <c r="I159" s="174"/>
      <c r="J159" s="174"/>
      <c r="K159" s="174"/>
      <c r="L159" s="174"/>
      <c r="M159" s="174"/>
      <c r="N159" s="174"/>
    </row>
    <row r="160" spans="1:14" x14ac:dyDescent="0.4">
      <c r="A160" s="174"/>
      <c r="B160" s="174"/>
      <c r="C160" s="174"/>
      <c r="D160" s="174"/>
      <c r="E160" s="174"/>
      <c r="F160" s="174"/>
      <c r="G160" s="174"/>
      <c r="H160" s="174"/>
      <c r="I160" s="174"/>
      <c r="J160" s="174"/>
      <c r="K160" s="174"/>
      <c r="L160" s="174"/>
      <c r="M160" s="174"/>
      <c r="N160" s="174"/>
    </row>
    <row r="161" spans="1:14" x14ac:dyDescent="0.4">
      <c r="A161" s="174"/>
      <c r="B161" s="174"/>
      <c r="C161" s="174"/>
      <c r="D161" s="174"/>
      <c r="E161" s="174"/>
      <c r="F161" s="174"/>
      <c r="G161" s="174"/>
      <c r="H161" s="174"/>
      <c r="I161" s="174"/>
      <c r="J161" s="174"/>
      <c r="K161" s="174"/>
      <c r="L161" s="174"/>
      <c r="M161" s="174"/>
      <c r="N161" s="174"/>
    </row>
    <row r="162" spans="1:14" x14ac:dyDescent="0.4">
      <c r="A162" s="174"/>
      <c r="B162" s="174"/>
      <c r="C162" s="174"/>
      <c r="D162" s="174"/>
      <c r="E162" s="174"/>
      <c r="F162" s="174"/>
      <c r="G162" s="174"/>
      <c r="H162" s="174"/>
      <c r="I162" s="174"/>
      <c r="J162" s="174"/>
      <c r="K162" s="174"/>
      <c r="L162" s="174"/>
      <c r="M162" s="174"/>
      <c r="N162" s="174"/>
    </row>
    <row r="163" spans="1:14" x14ac:dyDescent="0.4">
      <c r="A163" s="174"/>
      <c r="B163" s="174"/>
      <c r="C163" s="174"/>
      <c r="D163" s="174"/>
      <c r="E163" s="174"/>
      <c r="F163" s="174"/>
      <c r="G163" s="174"/>
      <c r="H163" s="174"/>
      <c r="I163" s="174"/>
      <c r="J163" s="174"/>
      <c r="K163" s="174"/>
      <c r="L163" s="174"/>
      <c r="M163" s="174"/>
      <c r="N163" s="174"/>
    </row>
    <row r="164" spans="1:14" x14ac:dyDescent="0.4">
      <c r="A164" s="174"/>
      <c r="B164" s="174"/>
      <c r="C164" s="174"/>
      <c r="D164" s="174"/>
      <c r="E164" s="174"/>
      <c r="F164" s="174"/>
      <c r="G164" s="174"/>
      <c r="H164" s="174"/>
      <c r="I164" s="174"/>
      <c r="J164" s="174"/>
      <c r="K164" s="174"/>
      <c r="L164" s="174"/>
      <c r="M164" s="174"/>
      <c r="N164" s="174"/>
    </row>
    <row r="165" spans="1:14" x14ac:dyDescent="0.4">
      <c r="A165" s="174"/>
      <c r="B165" s="174"/>
      <c r="C165" s="174"/>
      <c r="D165" s="174"/>
      <c r="E165" s="174"/>
      <c r="F165" s="174"/>
      <c r="G165" s="174"/>
      <c r="H165" s="174"/>
      <c r="I165" s="174"/>
      <c r="J165" s="174"/>
      <c r="K165" s="174"/>
      <c r="L165" s="174"/>
      <c r="M165" s="174"/>
      <c r="N165" s="174"/>
    </row>
    <row r="166" spans="1:14" x14ac:dyDescent="0.4">
      <c r="A166" s="174"/>
      <c r="B166" s="174"/>
      <c r="C166" s="174"/>
      <c r="D166" s="174"/>
      <c r="E166" s="174"/>
      <c r="F166" s="174"/>
      <c r="G166" s="174"/>
      <c r="H166" s="174"/>
      <c r="I166" s="174"/>
      <c r="J166" s="174"/>
      <c r="K166" s="174"/>
      <c r="L166" s="174"/>
      <c r="M166" s="174"/>
      <c r="N166" s="174"/>
    </row>
    <row r="167" spans="1:14" x14ac:dyDescent="0.4">
      <c r="A167" s="174"/>
      <c r="B167" s="174"/>
      <c r="C167" s="174"/>
      <c r="D167" s="174"/>
      <c r="E167" s="174"/>
      <c r="F167" s="174"/>
      <c r="G167" s="174"/>
      <c r="H167" s="174"/>
      <c r="I167" s="174"/>
      <c r="J167" s="174"/>
      <c r="K167" s="174"/>
      <c r="L167" s="174"/>
      <c r="M167" s="174"/>
      <c r="N167" s="174"/>
    </row>
    <row r="168" spans="1:14" x14ac:dyDescent="0.4">
      <c r="A168" s="174"/>
      <c r="B168" s="174"/>
      <c r="C168" s="174"/>
      <c r="D168" s="174"/>
      <c r="E168" s="174"/>
      <c r="F168" s="174"/>
      <c r="G168" s="174"/>
      <c r="H168" s="174"/>
      <c r="I168" s="174"/>
      <c r="J168" s="174"/>
      <c r="K168" s="174"/>
      <c r="L168" s="174"/>
      <c r="M168" s="174"/>
      <c r="N168" s="174"/>
    </row>
    <row r="169" spans="1:14" x14ac:dyDescent="0.4">
      <c r="A169" s="174"/>
      <c r="B169" s="174"/>
      <c r="C169" s="174"/>
      <c r="D169" s="174"/>
      <c r="E169" s="174"/>
      <c r="F169" s="174"/>
      <c r="G169" s="174"/>
      <c r="H169" s="174"/>
      <c r="I169" s="174"/>
      <c r="J169" s="174"/>
      <c r="K169" s="174"/>
      <c r="L169" s="174"/>
      <c r="M169" s="174"/>
      <c r="N169" s="174"/>
    </row>
    <row r="170" spans="1:14" x14ac:dyDescent="0.4">
      <c r="A170" s="174"/>
      <c r="B170" s="174"/>
      <c r="C170" s="174"/>
      <c r="D170" s="174"/>
      <c r="E170" s="174"/>
      <c r="F170" s="174"/>
      <c r="G170" s="174"/>
      <c r="H170" s="174"/>
      <c r="I170" s="174"/>
      <c r="J170" s="174"/>
      <c r="K170" s="174"/>
      <c r="L170" s="174"/>
      <c r="M170" s="174"/>
      <c r="N170" s="174"/>
    </row>
    <row r="171" spans="1:14" x14ac:dyDescent="0.4">
      <c r="A171" s="174"/>
      <c r="B171" s="174"/>
      <c r="C171" s="174"/>
      <c r="D171" s="174"/>
      <c r="E171" s="174"/>
      <c r="F171" s="174"/>
      <c r="G171" s="174"/>
      <c r="H171" s="174"/>
      <c r="I171" s="174"/>
      <c r="J171" s="174"/>
      <c r="K171" s="174"/>
      <c r="L171" s="174"/>
      <c r="M171" s="174"/>
      <c r="N171" s="174"/>
    </row>
    <row r="172" spans="1:14" x14ac:dyDescent="0.4">
      <c r="A172" s="174"/>
      <c r="B172" s="174"/>
      <c r="C172" s="174"/>
      <c r="D172" s="174"/>
      <c r="E172" s="174"/>
      <c r="F172" s="174"/>
      <c r="G172" s="174"/>
      <c r="H172" s="174"/>
      <c r="I172" s="174"/>
      <c r="J172" s="174"/>
      <c r="K172" s="174"/>
      <c r="L172" s="174"/>
      <c r="M172" s="174"/>
      <c r="N172" s="174"/>
    </row>
    <row r="173" spans="1:14" x14ac:dyDescent="0.4">
      <c r="A173" s="174"/>
      <c r="B173" s="174"/>
      <c r="C173" s="174"/>
      <c r="D173" s="174"/>
      <c r="E173" s="174"/>
      <c r="F173" s="174"/>
      <c r="G173" s="174"/>
      <c r="H173" s="174"/>
      <c r="I173" s="174"/>
      <c r="J173" s="174"/>
      <c r="K173" s="174"/>
      <c r="L173" s="174"/>
      <c r="M173" s="174"/>
      <c r="N173" s="174"/>
    </row>
    <row r="174" spans="1:14" x14ac:dyDescent="0.4">
      <c r="A174" s="174"/>
      <c r="B174" s="174"/>
      <c r="C174" s="174"/>
      <c r="D174" s="174"/>
      <c r="E174" s="174"/>
      <c r="F174" s="174"/>
      <c r="G174" s="174"/>
      <c r="H174" s="174"/>
      <c r="I174" s="174"/>
      <c r="J174" s="174"/>
      <c r="K174" s="174"/>
      <c r="L174" s="174"/>
      <c r="M174" s="174"/>
      <c r="N174" s="174"/>
    </row>
    <row r="175" spans="1:14" x14ac:dyDescent="0.4">
      <c r="A175" s="174"/>
      <c r="B175" s="174"/>
      <c r="C175" s="174"/>
      <c r="D175" s="174"/>
      <c r="E175" s="174"/>
      <c r="F175" s="174"/>
      <c r="G175" s="174"/>
      <c r="H175" s="174"/>
      <c r="I175" s="174"/>
      <c r="J175" s="174"/>
      <c r="K175" s="174"/>
      <c r="L175" s="174"/>
      <c r="M175" s="174"/>
      <c r="N175" s="174"/>
    </row>
    <row r="176" spans="1:14" x14ac:dyDescent="0.4">
      <c r="A176" s="174"/>
      <c r="B176" s="174"/>
      <c r="C176" s="174"/>
      <c r="D176" s="174"/>
      <c r="E176" s="174"/>
      <c r="F176" s="174"/>
      <c r="G176" s="174"/>
      <c r="H176" s="174"/>
      <c r="I176" s="174"/>
      <c r="J176" s="174"/>
      <c r="K176" s="174"/>
      <c r="L176" s="174"/>
      <c r="M176" s="174"/>
      <c r="N176" s="174"/>
    </row>
    <row r="177" spans="1:14" x14ac:dyDescent="0.4">
      <c r="A177" s="174"/>
      <c r="B177" s="174"/>
      <c r="C177" s="174"/>
      <c r="D177" s="174"/>
      <c r="E177" s="174"/>
      <c r="F177" s="174"/>
      <c r="G177" s="174"/>
      <c r="H177" s="174"/>
      <c r="I177" s="174"/>
      <c r="J177" s="174"/>
      <c r="K177" s="174"/>
      <c r="L177" s="174"/>
      <c r="M177" s="174"/>
      <c r="N177" s="174"/>
    </row>
    <row r="178" spans="1:14" x14ac:dyDescent="0.4">
      <c r="A178" s="174"/>
      <c r="B178" s="174"/>
      <c r="C178" s="174"/>
      <c r="D178" s="174"/>
      <c r="E178" s="174"/>
      <c r="F178" s="174"/>
      <c r="G178" s="174"/>
      <c r="H178" s="174"/>
      <c r="I178" s="174"/>
      <c r="J178" s="174"/>
      <c r="K178" s="174"/>
      <c r="L178" s="174"/>
      <c r="M178" s="174"/>
      <c r="N178" s="174"/>
    </row>
    <row r="179" spans="1:14" x14ac:dyDescent="0.4">
      <c r="A179" s="174"/>
      <c r="B179" s="174"/>
      <c r="C179" s="174"/>
      <c r="D179" s="174"/>
      <c r="E179" s="174"/>
      <c r="F179" s="174"/>
      <c r="G179" s="174"/>
      <c r="H179" s="174"/>
      <c r="I179" s="174"/>
      <c r="J179" s="174"/>
      <c r="K179" s="174"/>
      <c r="L179" s="174"/>
      <c r="M179" s="174"/>
      <c r="N179" s="174"/>
    </row>
    <row r="180" spans="1:14" x14ac:dyDescent="0.4">
      <c r="A180" s="174"/>
      <c r="B180" s="174"/>
      <c r="C180" s="174"/>
      <c r="D180" s="174"/>
      <c r="E180" s="174"/>
      <c r="F180" s="174"/>
      <c r="G180" s="174"/>
      <c r="H180" s="174"/>
      <c r="I180" s="174"/>
      <c r="J180" s="174"/>
      <c r="K180" s="174"/>
      <c r="L180" s="174"/>
      <c r="M180" s="174"/>
      <c r="N180" s="174"/>
    </row>
    <row r="181" spans="1:14" x14ac:dyDescent="0.4">
      <c r="A181" s="174"/>
      <c r="B181" s="174"/>
      <c r="C181" s="174"/>
      <c r="D181" s="174"/>
      <c r="E181" s="174"/>
      <c r="F181" s="174"/>
      <c r="G181" s="174"/>
      <c r="H181" s="174"/>
      <c r="I181" s="174"/>
      <c r="J181" s="174"/>
      <c r="K181" s="174"/>
      <c r="L181" s="174"/>
      <c r="M181" s="174"/>
      <c r="N181" s="174"/>
    </row>
    <row r="182" spans="1:14" x14ac:dyDescent="0.4">
      <c r="A182" s="174"/>
      <c r="B182" s="174"/>
      <c r="C182" s="174"/>
      <c r="D182" s="174"/>
      <c r="E182" s="174"/>
      <c r="F182" s="174"/>
      <c r="G182" s="174"/>
      <c r="H182" s="174"/>
      <c r="I182" s="174"/>
      <c r="J182" s="174"/>
      <c r="K182" s="174"/>
      <c r="L182" s="174"/>
      <c r="M182" s="174"/>
      <c r="N182" s="174"/>
    </row>
    <row r="183" spans="1:14" x14ac:dyDescent="0.4">
      <c r="A183" s="174"/>
      <c r="B183" s="174"/>
      <c r="C183" s="174"/>
      <c r="D183" s="174"/>
      <c r="E183" s="174"/>
      <c r="F183" s="174"/>
      <c r="G183" s="174"/>
      <c r="H183" s="174"/>
      <c r="I183" s="174"/>
      <c r="J183" s="174"/>
      <c r="K183" s="174"/>
      <c r="L183" s="174"/>
      <c r="M183" s="174"/>
      <c r="N183" s="174"/>
    </row>
    <row r="184" spans="1:14" x14ac:dyDescent="0.4">
      <c r="A184" s="174"/>
      <c r="B184" s="174"/>
      <c r="C184" s="174"/>
      <c r="D184" s="174"/>
      <c r="E184" s="174"/>
      <c r="F184" s="174"/>
      <c r="G184" s="174"/>
      <c r="H184" s="174"/>
      <c r="I184" s="174"/>
      <c r="J184" s="174"/>
      <c r="K184" s="174"/>
      <c r="L184" s="174"/>
      <c r="M184" s="174"/>
      <c r="N184" s="174"/>
    </row>
    <row r="185" spans="1:14" x14ac:dyDescent="0.4">
      <c r="A185" s="174"/>
      <c r="B185" s="174"/>
      <c r="C185" s="174"/>
      <c r="D185" s="174"/>
      <c r="E185" s="174"/>
      <c r="F185" s="174"/>
      <c r="G185" s="174"/>
      <c r="H185" s="174"/>
      <c r="I185" s="174"/>
      <c r="J185" s="174"/>
      <c r="K185" s="174"/>
      <c r="L185" s="174"/>
      <c r="M185" s="174"/>
      <c r="N185" s="174"/>
    </row>
    <row r="186" spans="1:14" x14ac:dyDescent="0.4">
      <c r="A186" s="174"/>
      <c r="B186" s="174"/>
      <c r="C186" s="174"/>
      <c r="D186" s="174"/>
      <c r="E186" s="174"/>
      <c r="F186" s="174"/>
      <c r="G186" s="174"/>
      <c r="H186" s="174"/>
      <c r="I186" s="174"/>
      <c r="J186" s="174"/>
      <c r="K186" s="174"/>
      <c r="L186" s="174"/>
      <c r="M186" s="174"/>
      <c r="N186" s="174"/>
    </row>
    <row r="187" spans="1:14" x14ac:dyDescent="0.4">
      <c r="A187" s="174"/>
      <c r="B187" s="174"/>
      <c r="C187" s="174"/>
      <c r="D187" s="174"/>
      <c r="E187" s="174"/>
      <c r="F187" s="174"/>
      <c r="G187" s="174"/>
      <c r="H187" s="174"/>
      <c r="I187" s="174"/>
      <c r="J187" s="174"/>
      <c r="K187" s="174"/>
      <c r="L187" s="174"/>
      <c r="M187" s="174"/>
      <c r="N187" s="174"/>
    </row>
    <row r="188" spans="1:14" x14ac:dyDescent="0.4">
      <c r="A188" s="174"/>
      <c r="B188" s="174"/>
      <c r="C188" s="174"/>
      <c r="D188" s="174"/>
      <c r="E188" s="174"/>
      <c r="F188" s="174"/>
      <c r="G188" s="174"/>
      <c r="H188" s="174"/>
      <c r="I188" s="174"/>
      <c r="J188" s="174"/>
      <c r="K188" s="174"/>
      <c r="L188" s="174"/>
      <c r="M188" s="174"/>
      <c r="N188" s="174"/>
    </row>
    <row r="189" spans="1:14" x14ac:dyDescent="0.4">
      <c r="A189" s="174"/>
      <c r="B189" s="174"/>
      <c r="C189" s="174"/>
      <c r="D189" s="174"/>
      <c r="E189" s="174"/>
      <c r="F189" s="174"/>
      <c r="G189" s="174"/>
      <c r="H189" s="174"/>
      <c r="I189" s="174"/>
      <c r="J189" s="174"/>
      <c r="K189" s="174"/>
      <c r="L189" s="174"/>
      <c r="M189" s="174"/>
      <c r="N189" s="174"/>
    </row>
    <row r="190" spans="1:14" x14ac:dyDescent="0.4">
      <c r="A190" s="174"/>
      <c r="B190" s="174"/>
      <c r="C190" s="174"/>
      <c r="D190" s="174"/>
      <c r="E190" s="174"/>
      <c r="F190" s="174"/>
      <c r="G190" s="174"/>
      <c r="H190" s="174"/>
      <c r="I190" s="174"/>
      <c r="J190" s="174"/>
      <c r="K190" s="174"/>
      <c r="L190" s="174"/>
      <c r="M190" s="174"/>
      <c r="N190" s="174"/>
    </row>
    <row r="191" spans="1:14" x14ac:dyDescent="0.4">
      <c r="A191" s="174"/>
      <c r="B191" s="174"/>
      <c r="C191" s="174"/>
      <c r="D191" s="174"/>
      <c r="E191" s="174"/>
      <c r="F191" s="174"/>
      <c r="G191" s="174"/>
      <c r="H191" s="174"/>
      <c r="I191" s="174"/>
      <c r="J191" s="174"/>
      <c r="K191" s="174"/>
      <c r="L191" s="174"/>
      <c r="M191" s="174"/>
      <c r="N191" s="174"/>
    </row>
    <row r="192" spans="1:14" x14ac:dyDescent="0.4">
      <c r="A192" s="174"/>
      <c r="B192" s="174"/>
      <c r="C192" s="174"/>
      <c r="D192" s="174"/>
      <c r="E192" s="174"/>
      <c r="F192" s="174"/>
      <c r="G192" s="174"/>
      <c r="H192" s="174"/>
      <c r="I192" s="174"/>
      <c r="J192" s="174"/>
      <c r="K192" s="174"/>
      <c r="L192" s="174"/>
      <c r="M192" s="174"/>
      <c r="N192" s="174"/>
    </row>
    <row r="193" spans="1:14" x14ac:dyDescent="0.4">
      <c r="A193" s="174"/>
      <c r="B193" s="174"/>
      <c r="C193" s="174"/>
      <c r="D193" s="174"/>
      <c r="E193" s="174"/>
      <c r="F193" s="174"/>
      <c r="G193" s="174"/>
      <c r="H193" s="174"/>
      <c r="I193" s="174"/>
      <c r="J193" s="174"/>
      <c r="K193" s="174"/>
      <c r="L193" s="174"/>
      <c r="M193" s="174"/>
      <c r="N193" s="174"/>
    </row>
    <row r="194" spans="1:14" x14ac:dyDescent="0.4">
      <c r="A194" s="174"/>
      <c r="B194" s="174"/>
      <c r="C194" s="174"/>
      <c r="D194" s="174"/>
      <c r="E194" s="174"/>
      <c r="F194" s="174"/>
      <c r="G194" s="174"/>
      <c r="H194" s="174"/>
      <c r="I194" s="174"/>
      <c r="J194" s="174"/>
      <c r="K194" s="174"/>
      <c r="L194" s="174"/>
      <c r="M194" s="174"/>
      <c r="N194" s="174"/>
    </row>
  </sheetData>
  <mergeCells count="1">
    <mergeCell ref="B15:B23"/>
  </mergeCells>
  <phoneticPr fontId="2"/>
  <pageMargins left="0.70866141732283472" right="0.70866141732283472" top="0.74803149606299213" bottom="0.74803149606299213" header="0.31496062992125984" footer="0.31496062992125984"/>
  <pageSetup paperSize="9" scale="2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11</vt:i4>
      </vt:variant>
    </vt:vector>
  </HeadingPairs>
  <TitlesOfParts>
    <vt:vector size="17" baseType="lpstr">
      <vt:lpstr>【記載例】看多機</vt:lpstr>
      <vt:lpstr>【記載例】シフト記号表（勤務時間帯）</vt:lpstr>
      <vt:lpstr>看多機</vt:lpstr>
      <vt:lpstr>シフト記号表（勤務時間帯）</vt:lpstr>
      <vt:lpstr>記入方法</vt:lpstr>
      <vt:lpstr>プルダウン・リスト</vt:lpstr>
      <vt:lpstr>'【記載例】シフト記号表（勤務時間帯）'!Print_Area</vt:lpstr>
      <vt:lpstr>【記載例】看多機!Print_Area</vt:lpstr>
      <vt:lpstr>'シフト記号表（勤務時間帯）'!Print_Area</vt:lpstr>
      <vt:lpstr>看多機!Print_Area</vt:lpstr>
      <vt:lpstr>記入方法!Print_Area</vt:lpstr>
      <vt:lpstr>介護支援専門員</vt:lpstr>
      <vt:lpstr>介護従業者</vt:lpstr>
      <vt:lpstr>看護職員</vt:lpstr>
      <vt:lpstr>管理者</vt:lpstr>
      <vt:lpstr>計画作成担当者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角田　希望子</cp:lastModifiedBy>
  <cp:lastPrinted>2020-09-18T10:16:43Z</cp:lastPrinted>
  <dcterms:created xsi:type="dcterms:W3CDTF">2020-01-28T01:12:50Z</dcterms:created>
  <dcterms:modified xsi:type="dcterms:W3CDTF">2021-03-29T02:06:15Z</dcterms:modified>
</cp:coreProperties>
</file>