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35A8ACD-D98A-4E05-8C97-9BE80A9786C8}"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2" r:id="rId2"/>
    <sheet name="P2" sheetId="13" r:id="rId3"/>
    <sheet name="P3" sheetId="102" r:id="rId4"/>
    <sheet name="P4" sheetId="128" r:id="rId5"/>
    <sheet name="P5" sheetId="104" r:id="rId6"/>
    <sheet name="P6" sheetId="105" r:id="rId7"/>
    <sheet name="P7" sheetId="106" r:id="rId8"/>
    <sheet name="P8" sheetId="107" r:id="rId9"/>
    <sheet name="P9" sheetId="127" r:id="rId10"/>
    <sheet name="P10" sheetId="109" r:id="rId11"/>
    <sheet name="P11" sheetId="114" r:id="rId12"/>
    <sheet name="P12" sheetId="115" r:id="rId13"/>
    <sheet name="P13" sheetId="116" r:id="rId14"/>
    <sheet name="P14" sheetId="113" r:id="rId15"/>
    <sheet name="P15" sheetId="59" r:id="rId16"/>
    <sheet name="P16" sheetId="117" r:id="rId17"/>
    <sheet name="P17※記入不要" sheetId="123" r:id="rId18"/>
    <sheet name="P18" sheetId="125" r:id="rId19"/>
    <sheet name="P19※記入不要" sheetId="126" r:id="rId20"/>
  </sheets>
  <definedNames>
    <definedName name="_xlnm.Print_Area" localSheetId="0">P0!$A$2:$G$16</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'P16'!$A$1:$AF$56</definedName>
    <definedName name="_xlnm.Print_Area" localSheetId="17">P17※記入不要!$A$1:$AF$53</definedName>
    <definedName name="_xlnm.Print_Area" localSheetId="18">'P18'!$A$1:$V$47</definedName>
    <definedName name="_xlnm.Print_Area" localSheetId="19">P19※記入不要!$A$1:$V$48</definedName>
    <definedName name="_xlnm.Print_Area" localSheetId="2">'P2'!$A$1:$O$35</definedName>
    <definedName name="_xlnm.Print_Area" localSheetId="3">'P3'!$A$1:$AK$26</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6" l="1"/>
  <c r="R4" i="126" s="1"/>
  <c r="S4" i="126"/>
  <c r="R6" i="126"/>
  <c r="S6" i="126"/>
  <c r="N10" i="126" a="1"/>
  <c r="N10" i="126" s="1"/>
  <c r="R10" i="126" s="1"/>
  <c r="N13" i="126" a="1"/>
  <c r="N13" i="126" s="1"/>
  <c r="R13" i="126" s="1"/>
  <c r="N15" i="126" a="1"/>
  <c r="N15" i="126"/>
  <c r="R15" i="126" s="1"/>
  <c r="N17" i="126" a="1"/>
  <c r="N17" i="126" s="1"/>
  <c r="R17" i="126" s="1"/>
  <c r="N19" i="126" a="1"/>
  <c r="N19" i="126" s="1"/>
  <c r="R19" i="126" s="1"/>
  <c r="S19" i="126"/>
  <c r="N21" i="126" a="1"/>
  <c r="N21" i="126" s="1"/>
  <c r="R21" i="126" s="1"/>
  <c r="S21" i="126"/>
  <c r="N24" i="126" a="1"/>
  <c r="N24" i="126" s="1"/>
  <c r="R24" i="126" s="1"/>
  <c r="N27" i="126" a="1"/>
  <c r="N27" i="126" s="1"/>
  <c r="R27" i="126" s="1"/>
  <c r="N29" i="126" a="1"/>
  <c r="N29" i="126" s="1"/>
  <c r="R29" i="126" s="1"/>
  <c r="N31" i="126" a="1"/>
  <c r="N31" i="126"/>
  <c r="R31" i="126"/>
  <c r="N34" i="126" a="1"/>
  <c r="N34" i="126" s="1"/>
  <c r="R34" i="126" s="1"/>
  <c r="N37" i="126" a="1"/>
  <c r="N37" i="126"/>
  <c r="R37" i="126" s="1"/>
  <c r="N39" i="126" a="1"/>
  <c r="N39" i="126"/>
  <c r="R39" i="126" s="1"/>
  <c r="N41" i="126" a="1"/>
  <c r="N41" i="126" s="1"/>
  <c r="R41" i="126" s="1"/>
  <c r="N45" i="126" a="1"/>
  <c r="N45" i="126" s="1"/>
  <c r="R45" i="126" s="1"/>
  <c r="S45" i="126"/>
  <c r="R46" i="126"/>
  <c r="S46" i="126"/>
  <c r="N4" i="125"/>
  <c r="R4" i="125" s="1"/>
  <c r="S4" i="125"/>
  <c r="R6" i="125"/>
  <c r="S6" i="125"/>
  <c r="N10" i="125" a="1"/>
  <c r="N10" i="125" s="1"/>
  <c r="R10" i="125" s="1"/>
  <c r="N13" i="125" a="1"/>
  <c r="N13" i="125"/>
  <c r="R13" i="125" s="1"/>
  <c r="N15" i="125" a="1"/>
  <c r="N15" i="125" s="1"/>
  <c r="R15" i="125" s="1"/>
  <c r="N17" i="125" a="1"/>
  <c r="N17" i="125" s="1"/>
  <c r="R17" i="125" s="1"/>
  <c r="N19" i="125" a="1"/>
  <c r="N19" i="125" s="1"/>
  <c r="R19" i="125" s="1"/>
  <c r="S19" i="125"/>
  <c r="N21" i="125" a="1"/>
  <c r="N21" i="125"/>
  <c r="R21" i="125" s="1"/>
  <c r="S21" i="125"/>
  <c r="N24" i="125" a="1"/>
  <c r="N24" i="125" s="1"/>
  <c r="R24" i="125" s="1"/>
  <c r="N27" i="125" a="1"/>
  <c r="N27" i="125" s="1"/>
  <c r="R27" i="125" s="1"/>
  <c r="N29" i="125" a="1"/>
  <c r="N29" i="125" s="1"/>
  <c r="R29" i="125" s="1"/>
  <c r="N31" i="125" a="1"/>
  <c r="N31" i="125"/>
  <c r="R31" i="125" s="1"/>
  <c r="N34" i="125" a="1"/>
  <c r="N34" i="125"/>
  <c r="R34" i="125" s="1"/>
  <c r="N37" i="125" a="1"/>
  <c r="N37" i="125" s="1"/>
  <c r="R37" i="125" s="1"/>
  <c r="N39" i="125" a="1"/>
  <c r="N39" i="125" s="1"/>
  <c r="R39" i="125" s="1"/>
  <c r="N41" i="125" a="1"/>
  <c r="N41" i="125" s="1"/>
  <c r="R41" i="125" s="1"/>
  <c r="N45" i="125" a="1"/>
  <c r="N45" i="125" s="1"/>
  <c r="R45" i="125" s="1"/>
  <c r="S45" i="125"/>
  <c r="R46" i="125"/>
  <c r="S46" i="125"/>
  <c r="AC31" i="123" a="1"/>
  <c r="AC31" i="123" s="1"/>
  <c r="AC29" i="123" a="1"/>
  <c r="AC29" i="123" s="1"/>
  <c r="W27" i="123"/>
  <c r="T27" i="123"/>
  <c r="W24" i="123"/>
  <c r="T24" i="123"/>
  <c r="W21" i="123"/>
  <c r="T21" i="123"/>
  <c r="W20" i="123"/>
  <c r="T20" i="123"/>
  <c r="Q20" i="123"/>
  <c r="Q22" i="123" s="1"/>
  <c r="N20" i="123"/>
  <c r="N22" i="123" s="1"/>
  <c r="K20" i="123"/>
  <c r="K22" i="123" s="1"/>
  <c r="H20" i="123"/>
  <c r="W18" i="123"/>
  <c r="T18" i="123"/>
  <c r="W17" i="123"/>
  <c r="T17" i="123"/>
  <c r="Q17" i="123"/>
  <c r="Q19" i="123" s="1"/>
  <c r="N17" i="123"/>
  <c r="N19" i="123" s="1"/>
  <c r="K17" i="123"/>
  <c r="K19" i="123" s="1"/>
  <c r="H17" i="123"/>
  <c r="AC17" i="123" s="1"/>
  <c r="Z14" i="123"/>
  <c r="W14" i="123"/>
  <c r="T14" i="123"/>
  <c r="Q14" i="123"/>
  <c r="N14" i="123"/>
  <c r="K14" i="123"/>
  <c r="H14" i="123"/>
  <c r="W12" i="123"/>
  <c r="T12" i="123"/>
  <c r="T13" i="123" s="1"/>
  <c r="W11" i="123"/>
  <c r="W26" i="123" s="1"/>
  <c r="W28" i="123" s="1"/>
  <c r="T11" i="123"/>
  <c r="T26" i="123" s="1"/>
  <c r="T28" i="123" s="1"/>
  <c r="Q11" i="123"/>
  <c r="Q13" i="123" s="1"/>
  <c r="N11" i="123"/>
  <c r="N13" i="123" s="1"/>
  <c r="K11" i="123"/>
  <c r="K26" i="123" s="1"/>
  <c r="K28" i="123" s="1"/>
  <c r="H11" i="123"/>
  <c r="Q10" i="123"/>
  <c r="W9" i="123"/>
  <c r="T9" i="123"/>
  <c r="W8" i="123"/>
  <c r="W23" i="123" s="1"/>
  <c r="W25" i="123" s="1"/>
  <c r="T8" i="123"/>
  <c r="Q8" i="123"/>
  <c r="Q23" i="123" s="1"/>
  <c r="Q25" i="123" s="1"/>
  <c r="N8" i="123"/>
  <c r="N23" i="123" s="1"/>
  <c r="N25" i="123" s="1"/>
  <c r="K8" i="123"/>
  <c r="H8" i="123"/>
  <c r="Z5" i="123"/>
  <c r="W5" i="123"/>
  <c r="T5" i="123"/>
  <c r="Q5" i="123"/>
  <c r="N5" i="123"/>
  <c r="K5" i="123"/>
  <c r="H5" i="123"/>
  <c r="W13" i="123" l="1"/>
  <c r="T19" i="123"/>
  <c r="W19" i="123"/>
  <c r="N26" i="123"/>
  <c r="N28" i="123" s="1"/>
  <c r="T10" i="123"/>
  <c r="T22" i="123"/>
  <c r="W22" i="123"/>
  <c r="H19" i="123"/>
  <c r="H23" i="123"/>
  <c r="AF6" i="123"/>
  <c r="K23" i="123"/>
  <c r="K25" i="123" s="1"/>
  <c r="W10" i="123"/>
  <c r="Q26" i="123"/>
  <c r="Q28" i="123" s="1"/>
  <c r="AC11" i="123"/>
  <c r="AC14" i="123"/>
  <c r="AF18" i="123" s="1"/>
  <c r="AC20" i="123"/>
  <c r="AF21" i="123" s="1"/>
  <c r="H22" i="123"/>
  <c r="H25" i="123"/>
  <c r="AF15" i="123"/>
  <c r="K10" i="123"/>
  <c r="H13" i="123"/>
  <c r="AC13" i="123" s="1"/>
  <c r="T23" i="123"/>
  <c r="T25" i="123" s="1"/>
  <c r="N10" i="123"/>
  <c r="K13" i="123"/>
  <c r="H10" i="123"/>
  <c r="AC5" i="123"/>
  <c r="AC8" i="123"/>
  <c r="H26" i="123"/>
  <c r="AF19" i="123" l="1"/>
  <c r="AC25" i="123"/>
  <c r="AC19" i="123"/>
  <c r="AC22" i="123"/>
  <c r="H28" i="123"/>
  <c r="AC28" i="123" s="1"/>
  <c r="AF25" i="123" s="1"/>
  <c r="AC26" i="123"/>
  <c r="AC44" i="123" a="1"/>
  <c r="AC44" i="123" s="1"/>
  <c r="AF9" i="123"/>
  <c r="AC33" i="123" a="1"/>
  <c r="AC33" i="123" s="1"/>
  <c r="M49" i="123" s="1"/>
  <c r="Y49" i="123" s="1"/>
  <c r="AF12" i="123"/>
  <c r="AC10" i="123"/>
  <c r="AC23" i="123"/>
  <c r="J49" i="123" l="1"/>
  <c r="V49" i="123" s="1"/>
  <c r="AC29" i="117" l="1" a="1"/>
  <c r="AC29" i="117" s="1"/>
  <c r="AC31" i="117" a="1"/>
  <c r="AC31" i="117" s="1"/>
  <c r="L26" i="13" l="1"/>
  <c r="L24" i="13"/>
  <c r="L22" i="13"/>
  <c r="L20" i="13"/>
  <c r="L18" i="13"/>
  <c r="L16" i="13"/>
  <c r="O17" i="13" l="1"/>
  <c r="O25" i="13"/>
  <c r="O19" i="13"/>
  <c r="O23" i="13"/>
  <c r="W27" i="117" l="1"/>
  <c r="W24" i="117"/>
  <c r="T27" i="117"/>
  <c r="T24" i="117"/>
  <c r="W21" i="117" l="1"/>
  <c r="T21" i="117"/>
  <c r="T12" i="117"/>
  <c r="T18" i="117"/>
  <c r="W18" i="117"/>
  <c r="W9" i="117"/>
  <c r="W20" i="117"/>
  <c r="W17" i="117"/>
  <c r="T9" i="117"/>
  <c r="W12" i="117"/>
  <c r="W11" i="117"/>
  <c r="W8" i="117"/>
  <c r="H5" i="117"/>
  <c r="T20" i="117"/>
  <c r="Q20" i="117"/>
  <c r="Q22" i="117" s="1"/>
  <c r="N20" i="117"/>
  <c r="N22" i="117" s="1"/>
  <c r="K20" i="117"/>
  <c r="K22" i="117" s="1"/>
  <c r="H20" i="117"/>
  <c r="T17" i="117"/>
  <c r="Q17" i="117"/>
  <c r="Q19" i="117" s="1"/>
  <c r="N17" i="117"/>
  <c r="N19" i="117" s="1"/>
  <c r="K17" i="117"/>
  <c r="K19" i="117" s="1"/>
  <c r="H17" i="117"/>
  <c r="Z14" i="117"/>
  <c r="W14" i="117"/>
  <c r="T14" i="117"/>
  <c r="Q14" i="117"/>
  <c r="N14" i="117"/>
  <c r="K14" i="117"/>
  <c r="H14" i="117"/>
  <c r="T11" i="117"/>
  <c r="Q11" i="117"/>
  <c r="N11" i="117"/>
  <c r="K11" i="117"/>
  <c r="H11" i="117"/>
  <c r="T8" i="117"/>
  <c r="Q8" i="117"/>
  <c r="N8" i="117"/>
  <c r="K8" i="117"/>
  <c r="H8" i="117"/>
  <c r="Z5" i="117"/>
  <c r="W5" i="117"/>
  <c r="T5" i="117"/>
  <c r="Q5" i="117"/>
  <c r="N5" i="117"/>
  <c r="K5" i="117"/>
  <c r="Q23" i="117" l="1"/>
  <c r="Q25" i="117" s="1"/>
  <c r="H26" i="117"/>
  <c r="H28" i="117" s="1"/>
  <c r="W23" i="117"/>
  <c r="W25" i="117" s="1"/>
  <c r="W26" i="117"/>
  <c r="W28" i="117" s="1"/>
  <c r="T26" i="117"/>
  <c r="T28" i="117" s="1"/>
  <c r="H23" i="117"/>
  <c r="H25" i="117" s="1"/>
  <c r="AF15" i="117"/>
  <c r="Q26" i="117"/>
  <c r="Q28" i="117" s="1"/>
  <c r="K13" i="117"/>
  <c r="K26" i="117"/>
  <c r="K28" i="117" s="1"/>
  <c r="H22" i="117"/>
  <c r="AC20" i="117"/>
  <c r="K10" i="117"/>
  <c r="K23" i="117"/>
  <c r="K25" i="117" s="1"/>
  <c r="AC17" i="117"/>
  <c r="N10" i="117"/>
  <c r="N23" i="117"/>
  <c r="N25" i="117" s="1"/>
  <c r="AC14" i="117"/>
  <c r="T23" i="117"/>
  <c r="T25" i="117" s="1"/>
  <c r="AF6" i="117"/>
  <c r="N13" i="117"/>
  <c r="N26" i="117"/>
  <c r="N28" i="117" s="1"/>
  <c r="T22" i="117"/>
  <c r="T19" i="117"/>
  <c r="AC11" i="117"/>
  <c r="AC8" i="117"/>
  <c r="Q13" i="117"/>
  <c r="H19" i="117"/>
  <c r="W13" i="117"/>
  <c r="H10" i="117"/>
  <c r="T13" i="117"/>
  <c r="AC5" i="117"/>
  <c r="H13" i="117"/>
  <c r="W19" i="117"/>
  <c r="W22" i="117"/>
  <c r="T10" i="117"/>
  <c r="Q10" i="117"/>
  <c r="W10" i="117"/>
  <c r="AC33" i="117" l="1" a="1"/>
  <c r="AC33" i="117" s="1"/>
  <c r="AC44" i="117" a="1"/>
  <c r="AC44" i="117" s="1"/>
  <c r="AF9" i="117"/>
  <c r="AF18" i="117"/>
  <c r="AC19" i="117"/>
  <c r="AC23" i="117"/>
  <c r="AC13" i="117"/>
  <c r="AF21" i="117"/>
  <c r="AC25" i="117"/>
  <c r="AC22" i="117"/>
  <c r="AC10" i="117"/>
  <c r="AC28" i="117"/>
  <c r="AC26" i="117"/>
  <c r="AF12" i="117"/>
  <c r="AF19" i="117"/>
  <c r="AF25" i="117" l="1"/>
  <c r="J49" i="117" s="1"/>
  <c r="V49" i="117" s="1"/>
  <c r="M49" i="117"/>
  <c r="Y49" i="117" s="1"/>
  <c r="L14" i="13" l="1"/>
  <c r="L12" i="13"/>
  <c r="L10" i="13"/>
  <c r="O11" i="13" l="1"/>
  <c r="O13" i="13"/>
  <c r="L8" i="13" l="1"/>
  <c r="L6" i="13"/>
  <c r="L4" i="13"/>
  <c r="O5" i="13" l="1"/>
  <c r="O7" i="13"/>
  <c r="D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541CFED4-65F2-4148-A3B8-FA6A5FA75AA8}">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9E84F625-6B38-413E-BC1C-8ABB7C0CFC73}">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61020F56-F007-4F60-B307-C5F0B57BFD99}">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EAAAEE7B-6689-4065-9CCD-9ABF7E00814E}">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4" authorId="0" shapeId="0" xr:uid="{B3D276BB-E799-4FB2-9F13-95C6974B9834}">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D3FD1627-7BD8-4066-97C0-124E80A33AF7}">
      <text>
        <r>
          <rPr>
            <b/>
            <u/>
            <sz val="9"/>
            <color indexed="81"/>
            <rFont val="游ゴシック"/>
            <family val="3"/>
            <charset val="128"/>
          </rPr>
          <t>※１歳児配置改善加算の認定状況に関わらず、一般保育所対策事業により５：１</t>
        </r>
      </text>
    </comment>
    <comment ref="AD23" authorId="0" shapeId="0" xr:uid="{27B879EA-E2A4-4D40-837F-23BDE53C3ACA}">
      <text>
        <r>
          <rPr>
            <b/>
            <u/>
            <sz val="9"/>
            <color indexed="81"/>
            <rFont val="游ゴシック"/>
            <family val="3"/>
            <charset val="128"/>
          </rPr>
          <t>利用定員基準と在籍児童基準で計算し、多い方の常勤保育教諭等数を配置する必要があります。</t>
        </r>
      </text>
    </comment>
    <comment ref="G44" authorId="0" shapeId="0" xr:uid="{F1B5075F-FA92-473D-9D53-74E63DA5183E}">
      <text>
        <r>
          <rPr>
            <b/>
            <u/>
            <sz val="9"/>
            <color indexed="81"/>
            <rFont val="游ゴシック"/>
            <family val="3"/>
            <charset val="128"/>
          </rPr>
          <t>水色のセルは、〇・×等を選択</t>
        </r>
        <r>
          <rPr>
            <sz val="9"/>
            <color indexed="81"/>
            <rFont val="游ゴシック"/>
            <family val="3"/>
            <charset val="128"/>
          </rPr>
          <t>してください。</t>
        </r>
        <r>
          <rPr>
            <b/>
            <u/>
            <sz val="9"/>
            <color indexed="81"/>
            <rFont val="游ゴシック"/>
            <family val="3"/>
            <charset val="128"/>
          </rPr>
          <t xml:space="preserve">
</t>
        </r>
        <r>
          <rPr>
            <b/>
            <sz val="9"/>
            <color indexed="81"/>
            <rFont val="游ゴシック"/>
            <family val="3"/>
            <charset val="128"/>
          </rPr>
          <t xml:space="preserve">
</t>
        </r>
        <r>
          <rPr>
            <sz val="9"/>
            <color indexed="81"/>
            <rFont val="MS P ゴシック"/>
            <family val="2"/>
          </rPr>
          <t xml:space="preserve">
</t>
        </r>
      </text>
    </comment>
    <comment ref="P49" authorId="0" shapeId="0" xr:uid="{200F51CD-FD96-489A-8C74-9D5C21C3E87F}">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81CF82E4-A564-4751-A5FF-1B94062E9EE2}">
      <text>
        <r>
          <rPr>
            <b/>
            <u/>
            <sz val="9"/>
            <color indexed="81"/>
            <rFont val="游ゴシック"/>
            <family val="3"/>
            <charset val="128"/>
          </rPr>
          <t>※１歳児配置改善加算の認定状況に関わらず、一般保育所対策事業により５：１</t>
        </r>
      </text>
    </comment>
    <comment ref="AD23" authorId="0" shapeId="0" xr:uid="{0AAD2176-31FD-46A1-84BC-8A578470A89E}">
      <text>
        <r>
          <rPr>
            <b/>
            <u/>
            <sz val="9"/>
            <color indexed="81"/>
            <rFont val="游ゴシック"/>
            <family val="3"/>
            <charset val="128"/>
          </rPr>
          <t>利用定員基準と在籍児童基準で計算し、多い方の常勤保育教諭等数を配置する必要があります。</t>
        </r>
      </text>
    </comment>
    <comment ref="G44" authorId="0" shapeId="0" xr:uid="{BD68B2DB-9BA0-4062-9FA6-565F845B3809}">
      <text>
        <r>
          <rPr>
            <b/>
            <u/>
            <sz val="9"/>
            <color indexed="81"/>
            <rFont val="游ゴシック"/>
            <family val="3"/>
            <charset val="128"/>
          </rPr>
          <t>水色のセルは、〇・×等を選択</t>
        </r>
        <r>
          <rPr>
            <sz val="9"/>
            <color indexed="81"/>
            <rFont val="游ゴシック"/>
            <family val="3"/>
            <charset val="128"/>
          </rPr>
          <t>してください。</t>
        </r>
        <r>
          <rPr>
            <b/>
            <u/>
            <sz val="9"/>
            <color indexed="81"/>
            <rFont val="游ゴシック"/>
            <family val="3"/>
            <charset val="128"/>
          </rPr>
          <t xml:space="preserve">
</t>
        </r>
        <r>
          <rPr>
            <b/>
            <sz val="9"/>
            <color indexed="81"/>
            <rFont val="游ゴシック"/>
            <family val="3"/>
            <charset val="128"/>
          </rPr>
          <t xml:space="preserve">
</t>
        </r>
        <r>
          <rPr>
            <sz val="9"/>
            <color indexed="81"/>
            <rFont val="MS P ゴシック"/>
            <family val="2"/>
          </rPr>
          <t xml:space="preserve">
</t>
        </r>
      </text>
    </comment>
    <comment ref="P49" authorId="0" shapeId="0" xr:uid="{AA54F737-BD22-4F88-9FC8-2DFFAC73F33D}">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AA5E3835-EFB3-4378-98D8-727ECAEEF8B2}">
      <text>
        <r>
          <rPr>
            <b/>
            <u/>
            <sz val="9"/>
            <color indexed="81"/>
            <rFont val="游ゴシック"/>
            <family val="3"/>
            <charset val="128"/>
          </rPr>
          <t>水色のセルは、〇・×等を選択</t>
        </r>
        <r>
          <rPr>
            <sz val="9"/>
            <color indexed="81"/>
            <rFont val="游ゴシック"/>
            <family val="3"/>
            <charset val="128"/>
          </rPr>
          <t>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C5890928-5504-4A9F-964D-E55DE04175AB}">
      <text>
        <r>
          <rPr>
            <b/>
            <u/>
            <sz val="9"/>
            <color indexed="81"/>
            <rFont val="游ゴシック"/>
            <family val="3"/>
            <charset val="128"/>
          </rPr>
          <t>水色のセルは、〇・×等を選択</t>
        </r>
        <r>
          <rPr>
            <sz val="9"/>
            <color indexed="81"/>
            <rFont val="游ゴシック"/>
            <family val="3"/>
            <charset val="128"/>
          </rPr>
          <t>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<sst xmlns="http://schemas.openxmlformats.org/spreadsheetml/2006/main" count="898" uniqueCount="391">
  <si>
    <t>　　　　　　　　　　　　　　　施設番号</t>
  </si>
  <si>
    <t xml:space="preserve"> </t>
    <phoneticPr fontId="4"/>
  </si>
  <si>
    <t>令和</t>
    <rPh sb="0" eb="2">
      <t>レイワ</t>
    </rPh>
    <phoneticPr fontId="4"/>
  </si>
  <si>
    <t>施設名</t>
  </si>
  <si>
    <t>郵便番号</t>
  </si>
  <si>
    <t>施設所在地</t>
  </si>
  <si>
    <t>電話番号</t>
  </si>
  <si>
    <t>（分園所在地）①</t>
  </si>
  <si>
    <t>設置主体</t>
  </si>
  <si>
    <t>※経営（設置主体と異なる場合のみ記入）</t>
  </si>
  <si>
    <t>代表者名</t>
  </si>
  <si>
    <t>経営主体</t>
  </si>
  <si>
    <t>施設長名</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</si>
  <si>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</si>
  <si>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</si>
  <si>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</si>
  <si>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</si>
  <si>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</si>
  <si>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</si>
  <si>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</si>
  <si>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</si>
  <si>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</si>
  <si>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</si>
  <si>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</si>
  <si>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</si>
  <si>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</si>
  <si>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</si>
  <si>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</si>
  <si>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</si>
  <si>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</si>
  <si>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t>
  </si>
  <si>
    <t>　一時保育児童数</t>
  </si>
  <si>
    <t>　定期利用保育児童数</t>
  </si>
  <si>
    <t>　その他（事業名：　　　　　　　　　　　　）</t>
    <rPh sb="3" eb="4">
      <t>タ</t>
    </rPh>
    <rPh sb="5" eb="7">
      <t>ジギョウ</t>
    </rPh>
    <rPh sb="7" eb="8">
      <t>メイ</t>
    </rPh>
    <phoneticPr fontId="4"/>
  </si>
  <si>
    <t>その他</t>
  </si>
  <si>
    <t>その他</t>
    <rPh sb="2" eb="3">
      <t>ホカ</t>
    </rPh>
    <phoneticPr fontId="3"/>
  </si>
  <si>
    <t>Ⅰ　運営管理</t>
    <rPh sb="2" eb="4">
      <t>ウンエイ</t>
    </rPh>
    <rPh sb="4" eb="6">
      <t>カンリ</t>
    </rPh>
    <phoneticPr fontId="3"/>
  </si>
  <si>
    <t>メールアドレス</t>
    <phoneticPr fontId="3"/>
  </si>
  <si>
    <t>○</t>
  </si>
  <si>
    <t>重要事項説明書</t>
    <rPh sb="0" eb="2">
      <t>ジュウヨウ</t>
    </rPh>
    <rPh sb="2" eb="4">
      <t>ジコウ</t>
    </rPh>
    <rPh sb="4" eb="7">
      <t>セツメイショ</t>
    </rPh>
    <phoneticPr fontId="3"/>
  </si>
  <si>
    <t>重要事項説明書の同意書</t>
    <rPh sb="0" eb="2">
      <t>ジュウヨウ</t>
    </rPh>
    <rPh sb="2" eb="4">
      <t>ジコウ</t>
    </rPh>
    <rPh sb="4" eb="7">
      <t>セツメイショ</t>
    </rPh>
    <rPh sb="8" eb="10">
      <t>ドウイ</t>
    </rPh>
    <rPh sb="10" eb="11">
      <t>ショ</t>
    </rPh>
    <phoneticPr fontId="3"/>
  </si>
  <si>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3"/>
  </si>
  <si>
    <t>　　　(1)届出年月日</t>
    <rPh sb="6" eb="8">
      <t>トドケデ</t>
    </rPh>
    <rPh sb="8" eb="11">
      <t>ネンガッピ</t>
    </rPh>
    <phoneticPr fontId="3"/>
  </si>
  <si>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3"/>
  </si>
  <si>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3"/>
  </si>
  <si>
    <t>令和７年
４月１日
現在
（注1）</t>
    <rPh sb="0" eb="2">
      <t>レイワ</t>
    </rPh>
    <rPh sb="14" eb="15">
      <t>チュウ</t>
    </rPh>
    <phoneticPr fontId="4"/>
  </si>
  <si>
    <t>４歳以上児</t>
    <phoneticPr fontId="3"/>
  </si>
  <si>
    <t>　　　(2)重要事項説明書の作成・変更年月日</t>
    <rPh sb="6" eb="8">
      <t>ジュウヨウ</t>
    </rPh>
    <rPh sb="8" eb="10">
      <t>ジコウ</t>
    </rPh>
    <rPh sb="10" eb="13">
      <t>セツメイショ</t>
    </rPh>
    <rPh sb="14" eb="16">
      <t>サクセイ</t>
    </rPh>
    <rPh sb="17" eb="19">
      <t>ヘンコウ</t>
    </rPh>
    <rPh sb="19" eb="22">
      <t>ネンガッピ</t>
    </rPh>
    <phoneticPr fontId="3"/>
  </si>
  <si>
    <t>最新の作成又は変更年月日を和暦で記入してください。</t>
    <phoneticPr fontId="3"/>
  </si>
  <si>
    <t>◯・×を選択してください。</t>
    <phoneticPr fontId="3"/>
  </si>
  <si>
    <t>運営規程の概要</t>
    <rPh sb="0" eb="2">
      <t>ウンエイ</t>
    </rPh>
    <rPh sb="2" eb="4">
      <t>キテイ</t>
    </rPh>
    <rPh sb="5" eb="7">
      <t>ガイヨウ</t>
    </rPh>
    <phoneticPr fontId="3"/>
  </si>
  <si>
    <t>職員の勤務体制</t>
    <rPh sb="0" eb="2">
      <t>ショクイン</t>
    </rPh>
    <rPh sb="3" eb="5">
      <t>キンム</t>
    </rPh>
    <rPh sb="5" eb="7">
      <t>タイセイ</t>
    </rPh>
    <phoneticPr fontId="3"/>
  </si>
  <si>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3"/>
  </si>
  <si>
    <t>利用／認可定員率 (%)</t>
    <phoneticPr fontId="3"/>
  </si>
  <si>
    <t>児童の入所状況</t>
    <phoneticPr fontId="3"/>
  </si>
  <si>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3"/>
  </si>
  <si>
    <t>　　　　(ｱ)評価の有無</t>
    <rPh sb="7" eb="9">
      <t>ヒョウカ</t>
    </rPh>
    <rPh sb="10" eb="12">
      <t>ウム</t>
    </rPh>
    <phoneticPr fontId="3"/>
  </si>
  <si>
    <t>　　　　(ｲ)直近の評価年月日</t>
    <rPh sb="7" eb="9">
      <t>チョッキン</t>
    </rPh>
    <rPh sb="10" eb="12">
      <t>ヒョウカ</t>
    </rPh>
    <rPh sb="12" eb="15">
      <t>ネンガッピ</t>
    </rPh>
    <phoneticPr fontId="3"/>
  </si>
  <si>
    <t>評価を受けた年月日（最新）を和暦で記入してください。</t>
    <rPh sb="0" eb="2">
      <t>ヒョウカ</t>
    </rPh>
    <rPh sb="3" eb="4">
      <t>ウ</t>
    </rPh>
    <rPh sb="10" eb="12">
      <t>サイシン</t>
    </rPh>
    <phoneticPr fontId="3"/>
  </si>
  <si>
    <t>　　　　(ｳ)評価者</t>
    <rPh sb="7" eb="9">
      <t>ヒョウカ</t>
    </rPh>
    <rPh sb="9" eb="10">
      <t>シャ</t>
    </rPh>
    <phoneticPr fontId="3"/>
  </si>
  <si>
    <t>選択してください。</t>
    <rPh sb="0" eb="2">
      <t>センタク</t>
    </rPh>
    <phoneticPr fontId="3"/>
  </si>
  <si>
    <t>　　　　(ｴ)公表の有無</t>
    <rPh sb="7" eb="9">
      <t>コウヒョウ</t>
    </rPh>
    <rPh sb="10" eb="12">
      <t>ウム</t>
    </rPh>
    <phoneticPr fontId="3"/>
  </si>
  <si>
    <t>　　　　(ｵ)公表年月日</t>
    <rPh sb="7" eb="9">
      <t>コウヒョウ</t>
    </rPh>
    <rPh sb="9" eb="12">
      <t>ネンガッピ</t>
    </rPh>
    <phoneticPr fontId="3"/>
  </si>
  <si>
    <t>公表年月日（最新）を和暦で記入してください。</t>
    <rPh sb="0" eb="2">
      <t>コウヒョウ</t>
    </rPh>
    <rPh sb="2" eb="5">
      <t>ネンガッピ</t>
    </rPh>
    <rPh sb="6" eb="8">
      <t>サイシン</t>
    </rPh>
    <phoneticPr fontId="3"/>
  </si>
  <si>
    <t>　　　　(ｶ)公表の方法　・評価結果をどのように公表していますか。該当項目に○をしてください。</t>
    <rPh sb="7" eb="9">
      <t>コウヒョウ</t>
    </rPh>
    <rPh sb="10" eb="12">
      <t>ホウホウ</t>
    </rPh>
    <rPh sb="14" eb="16">
      <t>ヒョウカ</t>
    </rPh>
    <phoneticPr fontId="3"/>
  </si>
  <si>
    <t>　　４　運営規程</t>
    <rPh sb="4" eb="6">
      <t>ウンエイ</t>
    </rPh>
    <rPh sb="6" eb="8">
      <t>キテイ</t>
    </rPh>
    <phoneticPr fontId="3"/>
  </si>
  <si>
    <t>　　　(1)運営規程の作成</t>
    <rPh sb="6" eb="8">
      <t>ウンエイ</t>
    </rPh>
    <rPh sb="8" eb="10">
      <t>キテイ</t>
    </rPh>
    <rPh sb="11" eb="13">
      <t>サクセイ</t>
    </rPh>
    <phoneticPr fontId="3"/>
  </si>
  <si>
    <t>　　　　(ｱ)作成・変更年月日</t>
    <rPh sb="7" eb="9">
      <t>サクセイ</t>
    </rPh>
    <rPh sb="10" eb="12">
      <t>ヘンコウ</t>
    </rPh>
    <rPh sb="12" eb="15">
      <t>ネンガッピ</t>
    </rPh>
    <phoneticPr fontId="3"/>
  </si>
  <si>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3"/>
  </si>
  <si>
    <t>　　　(2)運営規程の内容　　　規定している項目に○をしてください。</t>
    <rPh sb="6" eb="8">
      <t>ウンエイ</t>
    </rPh>
    <rPh sb="8" eb="10">
      <t>キテイ</t>
    </rPh>
    <rPh sb="11" eb="13">
      <t>ナイヨウ</t>
    </rPh>
    <rPh sb="16" eb="18">
      <t>キテイ</t>
    </rPh>
    <rPh sb="22" eb="24">
      <t>コウモク</t>
    </rPh>
    <phoneticPr fontId="3"/>
  </si>
  <si>
    <t>　　　　(ｲ)提供する特定教育・保育の内容</t>
    <rPh sb="7" eb="9">
      <t>テイキョウ</t>
    </rPh>
    <rPh sb="11" eb="13">
      <t>トクテイ</t>
    </rPh>
    <rPh sb="13" eb="15">
      <t>キョウイク</t>
    </rPh>
    <rPh sb="16" eb="18">
      <t>ホイク</t>
    </rPh>
    <rPh sb="19" eb="21">
      <t>ナイヨウ</t>
    </rPh>
    <phoneticPr fontId="3"/>
  </si>
  <si>
    <t>　　　　(ｳ)職員の職種、員数及び職務の内容</t>
    <rPh sb="7" eb="9">
      <t>ショクイン</t>
    </rPh>
    <rPh sb="10" eb="12">
      <t>ショクシュ</t>
    </rPh>
    <rPh sb="13" eb="15">
      <t>インスウ</t>
    </rPh>
    <rPh sb="15" eb="16">
      <t>オヨ</t>
    </rPh>
    <rPh sb="17" eb="19">
      <t>ショクム</t>
    </rPh>
    <rPh sb="20" eb="22">
      <t>ナイヨウ</t>
    </rPh>
    <phoneticPr fontId="3"/>
  </si>
  <si>
    <t>　　　　(ｱ)施設の目的及び運営の方針</t>
    <rPh sb="7" eb="9">
      <t>シセツ</t>
    </rPh>
    <rPh sb="10" eb="12">
      <t>モクテキ</t>
    </rPh>
    <rPh sb="12" eb="13">
      <t>オヨ</t>
    </rPh>
    <rPh sb="14" eb="16">
      <t>ウンエイ</t>
    </rPh>
    <rPh sb="17" eb="19">
      <t>ホウシン</t>
    </rPh>
    <phoneticPr fontId="3"/>
  </si>
  <si>
    <t>　　　　(ｴ)特定教育・保育の提供を行う日・学期・</t>
    <rPh sb="7" eb="9">
      <t>トクテイ</t>
    </rPh>
    <rPh sb="9" eb="11">
      <t>キョウイク</t>
    </rPh>
    <rPh sb="12" eb="14">
      <t>ホイク</t>
    </rPh>
    <rPh sb="15" eb="17">
      <t>テイキョウ</t>
    </rPh>
    <rPh sb="18" eb="19">
      <t>オコナ</t>
    </rPh>
    <rPh sb="20" eb="21">
      <t>ヒ</t>
    </rPh>
    <rPh sb="22" eb="24">
      <t>ガッキ</t>
    </rPh>
    <phoneticPr fontId="3"/>
  </si>
  <si>
    <t>　　　　　時間と提供を行わない日</t>
    <rPh sb="5" eb="7">
      <t>ジカン</t>
    </rPh>
    <rPh sb="8" eb="10">
      <t>テイキョウ</t>
    </rPh>
    <rPh sb="11" eb="12">
      <t>オコナ</t>
    </rPh>
    <rPh sb="15" eb="16">
      <t>ヒ</t>
    </rPh>
    <phoneticPr fontId="3"/>
  </si>
  <si>
    <t>　　　　(ｵ)保護者から支払を受ける費用の種類、</t>
    <rPh sb="7" eb="10">
      <t>ホゴシャ</t>
    </rPh>
    <rPh sb="12" eb="14">
      <t>シハライ</t>
    </rPh>
    <rPh sb="15" eb="16">
      <t>ウ</t>
    </rPh>
    <rPh sb="18" eb="20">
      <t>ヒヨウ</t>
    </rPh>
    <rPh sb="21" eb="23">
      <t>シュルイ</t>
    </rPh>
    <phoneticPr fontId="3"/>
  </si>
  <si>
    <t>　　　　　支払を求める理由、額</t>
    <rPh sb="5" eb="7">
      <t>シハライ</t>
    </rPh>
    <rPh sb="8" eb="9">
      <t>モト</t>
    </rPh>
    <rPh sb="11" eb="13">
      <t>リユウ</t>
    </rPh>
    <rPh sb="14" eb="15">
      <t>ガク</t>
    </rPh>
    <phoneticPr fontId="3"/>
  </si>
  <si>
    <t>　　(ｷ)利用の開始・修了、利用の留意事項</t>
    <rPh sb="5" eb="7">
      <t>リヨウ</t>
    </rPh>
    <rPh sb="8" eb="10">
      <t>カイシ</t>
    </rPh>
    <rPh sb="11" eb="13">
      <t>シュウリョウ</t>
    </rPh>
    <rPh sb="14" eb="16">
      <t>リヨウ</t>
    </rPh>
    <rPh sb="17" eb="19">
      <t>リュウイ</t>
    </rPh>
    <rPh sb="19" eb="21">
      <t>ジコウ</t>
    </rPh>
    <phoneticPr fontId="3"/>
  </si>
  <si>
    <t>　　　　(ｶ)１号～３号の認定区分ごとの利用定員</t>
    <phoneticPr fontId="3"/>
  </si>
  <si>
    <t>　　　</t>
    <phoneticPr fontId="3"/>
  </si>
  <si>
    <t>及び選考方法</t>
    <rPh sb="0" eb="1">
      <t>オヨ</t>
    </rPh>
    <rPh sb="2" eb="4">
      <t>センコウ</t>
    </rPh>
    <rPh sb="4" eb="6">
      <t>ホウホウ</t>
    </rPh>
    <phoneticPr fontId="3"/>
  </si>
  <si>
    <t>　　(ｸ)緊急時等の対応方法</t>
    <rPh sb="5" eb="9">
      <t>キンキュウジナド</t>
    </rPh>
    <rPh sb="10" eb="12">
      <t>タイオウ</t>
    </rPh>
    <rPh sb="12" eb="14">
      <t>ホウホウ</t>
    </rPh>
    <phoneticPr fontId="3"/>
  </si>
  <si>
    <t>　　(ｹ)虐待防止措置</t>
    <rPh sb="5" eb="7">
      <t>ギャクタイ</t>
    </rPh>
    <rPh sb="7" eb="9">
      <t>ボウシ</t>
    </rPh>
    <rPh sb="9" eb="11">
      <t>ソチ</t>
    </rPh>
    <phoneticPr fontId="3"/>
  </si>
  <si>
    <t>　　(ｺ)その他施設の運営に関する重要事項</t>
    <rPh sb="7" eb="8">
      <t>タ</t>
    </rPh>
    <rPh sb="8" eb="10">
      <t>シセツ</t>
    </rPh>
    <rPh sb="11" eb="13">
      <t>ウンエイ</t>
    </rPh>
    <rPh sb="14" eb="15">
      <t>カン</t>
    </rPh>
    <rPh sb="17" eb="19">
      <t>ジュウヨウ</t>
    </rPh>
    <rPh sb="19" eb="21">
      <t>ジコウ</t>
    </rPh>
    <phoneticPr fontId="3"/>
  </si>
  <si>
    <t>確認（変更）届</t>
    <rPh sb="0" eb="2">
      <t>カクニン</t>
    </rPh>
    <rPh sb="3" eb="5">
      <t>ヘンコウ</t>
    </rPh>
    <rPh sb="6" eb="7">
      <t>トドケ</t>
    </rPh>
    <phoneticPr fontId="3"/>
  </si>
  <si>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3"/>
  </si>
  <si>
    <t>　　　(4)重要事項を施設の見やすい場所に掲示していますか。</t>
    <rPh sb="6" eb="8">
      <t>ジュウヨウ</t>
    </rPh>
    <rPh sb="8" eb="10">
      <t>ジコウ</t>
    </rPh>
    <rPh sb="11" eb="13">
      <t>シセツ</t>
    </rPh>
    <rPh sb="14" eb="15">
      <t>ミ</t>
    </rPh>
    <rPh sb="18" eb="20">
      <t>バショ</t>
    </rPh>
    <rPh sb="21" eb="23">
      <t>ケイジ</t>
    </rPh>
    <phoneticPr fontId="3"/>
  </si>
  <si>
    <t>　　　(5)重要事項をホームページに掲載（公衆閲覧）していますか。</t>
    <rPh sb="6" eb="8">
      <t>ジュウヨウ</t>
    </rPh>
    <rPh sb="8" eb="10">
      <t>ジコウ</t>
    </rPh>
    <rPh sb="18" eb="20">
      <t>ケイサイ</t>
    </rPh>
    <rPh sb="21" eb="23">
      <t>コウシュウ</t>
    </rPh>
    <rPh sb="23" eb="25">
      <t>エツラン</t>
    </rPh>
    <phoneticPr fontId="3"/>
  </si>
  <si>
    <t>ここdeサーチ</t>
    <phoneticPr fontId="3"/>
  </si>
  <si>
    <t>Ⅰ　運営管理</t>
    <phoneticPr fontId="3"/>
  </si>
  <si>
    <t>外部者（第三者）評価結果</t>
    <rPh sb="0" eb="2">
      <t>ガイブ</t>
    </rPh>
    <rPh sb="2" eb="3">
      <t>シャ</t>
    </rPh>
    <rPh sb="4" eb="7">
      <t>ダイサンシャ</t>
    </rPh>
    <rPh sb="8" eb="10">
      <t>ヒョウカ</t>
    </rPh>
    <rPh sb="10" eb="12">
      <t>ケッカ</t>
    </rPh>
    <phoneticPr fontId="3"/>
  </si>
  <si>
    <t>関係者（保護者等）評価結果</t>
    <rPh sb="0" eb="3">
      <t>カンケイシャ</t>
    </rPh>
    <rPh sb="4" eb="7">
      <t>ホゴシャ</t>
    </rPh>
    <rPh sb="7" eb="8">
      <t>ナド</t>
    </rPh>
    <rPh sb="9" eb="11">
      <t>ヒョウカ</t>
    </rPh>
    <rPh sb="11" eb="13">
      <t>ケッカ</t>
    </rPh>
    <phoneticPr fontId="3"/>
  </si>
  <si>
    <t>Ⅱ　教育・保育内容</t>
    <rPh sb="2" eb="4">
      <t>キョウイク</t>
    </rPh>
    <rPh sb="5" eb="7">
      <t>ホイク</t>
    </rPh>
    <rPh sb="7" eb="9">
      <t>ナイヨウ</t>
    </rPh>
    <phoneticPr fontId="3"/>
  </si>
  <si>
    <t>保</t>
    <rPh sb="0" eb="1">
      <t>ホ</t>
    </rPh>
    <phoneticPr fontId="3"/>
  </si>
  <si>
    <t>育</t>
    <rPh sb="0" eb="1">
      <t>イク</t>
    </rPh>
    <phoneticPr fontId="3"/>
  </si>
  <si>
    <t>内</t>
    <rPh sb="0" eb="1">
      <t>ウチ</t>
    </rPh>
    <phoneticPr fontId="3"/>
  </si>
  <si>
    <t>容</t>
    <rPh sb="0" eb="1">
      <t>ヨウ</t>
    </rPh>
    <phoneticPr fontId="3"/>
  </si>
  <si>
    <t>教</t>
    <rPh sb="0" eb="1">
      <t>キョウ</t>
    </rPh>
    <phoneticPr fontId="3"/>
  </si>
  <si>
    <t>・</t>
    <phoneticPr fontId="3"/>
  </si>
  <si>
    <t>事故発生防止のための指針</t>
    <rPh sb="0" eb="2">
      <t>ジコ</t>
    </rPh>
    <rPh sb="2" eb="4">
      <t>ハッセイ</t>
    </rPh>
    <rPh sb="4" eb="6">
      <t>ボウシ</t>
    </rPh>
    <rPh sb="10" eb="12">
      <t>シシン</t>
    </rPh>
    <phoneticPr fontId="3"/>
  </si>
  <si>
    <t>特定教育・保育の提供の記録（例：保育日誌）</t>
    <rPh sb="0" eb="2">
      <t>トクテイ</t>
    </rPh>
    <rPh sb="2" eb="4">
      <t>キョウイク</t>
    </rPh>
    <rPh sb="5" eb="7">
      <t>ホイク</t>
    </rPh>
    <rPh sb="8" eb="10">
      <t>テイキョウ</t>
    </rPh>
    <rPh sb="11" eb="13">
      <t>キロク</t>
    </rPh>
    <rPh sb="14" eb="15">
      <t>レイ</t>
    </rPh>
    <rPh sb="16" eb="18">
      <t>ホイク</t>
    </rPh>
    <rPh sb="18" eb="20">
      <t>ニッシ</t>
    </rPh>
    <phoneticPr fontId="3"/>
  </si>
  <si>
    <t>職員の勤務体制表（例：勤務シフト表）</t>
    <rPh sb="7" eb="8">
      <t>ヒョウ</t>
    </rPh>
    <rPh sb="9" eb="10">
      <t>レイ</t>
    </rPh>
    <rPh sb="11" eb="13">
      <t>キンム</t>
    </rPh>
    <rPh sb="16" eb="17">
      <t>ヒョウ</t>
    </rPh>
    <phoneticPr fontId="3"/>
  </si>
  <si>
    <t>該当するものを選択してください。</t>
    <rPh sb="0" eb="2">
      <t>ガイトウ</t>
    </rPh>
    <rPh sb="7" eb="9">
      <t>センタク</t>
    </rPh>
    <phoneticPr fontId="3"/>
  </si>
  <si>
    <t>　　1　特定教育・保育の提供の記録　　※ 特定教育・保育を提供した際の、提供日、内容その他必要な事項の記録（日々の教育・保育の記録）</t>
    <rPh sb="4" eb="6">
      <t>トクテイ</t>
    </rPh>
    <rPh sb="6" eb="8">
      <t>キョウイク</t>
    </rPh>
    <rPh sb="9" eb="11">
      <t>ホイク</t>
    </rPh>
    <rPh sb="12" eb="14">
      <t>テイキョウ</t>
    </rPh>
    <rPh sb="15" eb="17">
      <t>キロク</t>
    </rPh>
    <rPh sb="54" eb="56">
      <t>ヒビ</t>
    </rPh>
    <rPh sb="57" eb="59">
      <t>キョウイク</t>
    </rPh>
    <rPh sb="60" eb="62">
      <t>ホイク</t>
    </rPh>
    <rPh sb="63" eb="65">
      <t>キロク</t>
    </rPh>
    <phoneticPr fontId="3"/>
  </si>
  <si>
    <t>　　</t>
    <phoneticPr fontId="3"/>
  </si>
  <si>
    <t>「その他」の場合、記録簿の名称を記入してください。</t>
    <rPh sb="3" eb="4">
      <t>ホカ</t>
    </rPh>
    <rPh sb="6" eb="8">
      <t>バアイ</t>
    </rPh>
    <rPh sb="9" eb="11">
      <t>キロク</t>
    </rPh>
    <rPh sb="11" eb="12">
      <t>ボ</t>
    </rPh>
    <rPh sb="13" eb="15">
      <t>メイショウ</t>
    </rPh>
    <rPh sb="16" eb="18">
      <t>キニュウ</t>
    </rPh>
    <phoneticPr fontId="3"/>
  </si>
  <si>
    <t>　　　(1)記録簿の有無</t>
    <rPh sb="6" eb="8">
      <t>キロク</t>
    </rPh>
    <rPh sb="8" eb="9">
      <t>ボ</t>
    </rPh>
    <rPh sb="10" eb="12">
      <t>ウム</t>
    </rPh>
    <phoneticPr fontId="3"/>
  </si>
  <si>
    <t>　　　(2)記録簿の名称</t>
    <rPh sb="6" eb="8">
      <t>キロク</t>
    </rPh>
    <rPh sb="8" eb="9">
      <t>ボ</t>
    </rPh>
    <rPh sb="10" eb="12">
      <t>メイショウ</t>
    </rPh>
    <phoneticPr fontId="3"/>
  </si>
  <si>
    <t>　　２　職員の勤務体制</t>
    <rPh sb="4" eb="6">
      <t>ショクイン</t>
    </rPh>
    <rPh sb="7" eb="9">
      <t>キンム</t>
    </rPh>
    <rPh sb="9" eb="11">
      <t>タイセイ</t>
    </rPh>
    <phoneticPr fontId="3"/>
  </si>
  <si>
    <t>　　　(1)あらかじめ、職員の勤務体制を定めていますか。</t>
    <rPh sb="12" eb="14">
      <t>ショクイン</t>
    </rPh>
    <rPh sb="15" eb="17">
      <t>キンム</t>
    </rPh>
    <rPh sb="17" eb="19">
      <t>タイセイ</t>
    </rPh>
    <rPh sb="20" eb="21">
      <t>サダ</t>
    </rPh>
    <phoneticPr fontId="3"/>
  </si>
  <si>
    <t>　　　　(ｱ)指針の有無</t>
    <rPh sb="7" eb="9">
      <t>シシン</t>
    </rPh>
    <rPh sb="10" eb="12">
      <t>ウム</t>
    </rPh>
    <phoneticPr fontId="3"/>
  </si>
  <si>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3"/>
  </si>
  <si>
    <t>　　　　(ｱ)開催の有無</t>
    <rPh sb="7" eb="9">
      <t>カイサイ</t>
    </rPh>
    <rPh sb="10" eb="12">
      <t>ウム</t>
    </rPh>
    <phoneticPr fontId="3"/>
  </si>
  <si>
    <t>　　　　(ｲ)直近の開催年月日</t>
    <rPh sb="7" eb="9">
      <t>チョッキン</t>
    </rPh>
    <rPh sb="10" eb="12">
      <t>カイサイ</t>
    </rPh>
    <rPh sb="12" eb="15">
      <t>ネンガッピ</t>
    </rPh>
    <phoneticPr fontId="3"/>
  </si>
  <si>
    <t>開催年月日（最新）を和暦で記入してください。</t>
    <rPh sb="0" eb="2">
      <t>カイサイ</t>
    </rPh>
    <rPh sb="2" eb="5">
      <t>ネンガッピ</t>
    </rPh>
    <rPh sb="6" eb="8">
      <t>サイシン</t>
    </rPh>
    <phoneticPr fontId="3"/>
  </si>
  <si>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3"/>
  </si>
  <si>
    <t>　　　　(ｱ)研修の有無</t>
    <rPh sb="7" eb="9">
      <t>ケンシュウ</t>
    </rPh>
    <rPh sb="10" eb="12">
      <t>ウム</t>
    </rPh>
    <phoneticPr fontId="3"/>
  </si>
  <si>
    <t>　　　　(ｲ)直近の研修年月日</t>
    <rPh sb="7" eb="9">
      <t>チョッキン</t>
    </rPh>
    <rPh sb="10" eb="12">
      <t>ケンシュウ</t>
    </rPh>
    <rPh sb="12" eb="15">
      <t>ネンガッピ</t>
    </rPh>
    <phoneticPr fontId="3"/>
  </si>
  <si>
    <t>研修年月日（最新）を和暦で記入してください。</t>
    <rPh sb="0" eb="2">
      <t>ケンシュウ</t>
    </rPh>
    <rPh sb="2" eb="5">
      <t>ネンガッピ</t>
    </rPh>
    <rPh sb="6" eb="8">
      <t>サイシン</t>
    </rPh>
    <phoneticPr fontId="3"/>
  </si>
  <si>
    <t>Ⅲ　会計経理</t>
    <rPh sb="2" eb="4">
      <t>カイケイ</t>
    </rPh>
    <rPh sb="4" eb="6">
      <t>ケイリ</t>
    </rPh>
    <phoneticPr fontId="3"/>
  </si>
  <si>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3"/>
  </si>
  <si>
    <t>特定負担額の説明文書</t>
    <rPh sb="0" eb="2">
      <t>トクテイ</t>
    </rPh>
    <rPh sb="2" eb="4">
      <t>フタン</t>
    </rPh>
    <rPh sb="4" eb="5">
      <t>ガク</t>
    </rPh>
    <rPh sb="6" eb="8">
      <t>セツメイ</t>
    </rPh>
    <rPh sb="8" eb="10">
      <t>ブンショ</t>
    </rPh>
    <phoneticPr fontId="3"/>
  </si>
  <si>
    <t>特定負担額の同意書</t>
    <rPh sb="0" eb="2">
      <t>トクテイ</t>
    </rPh>
    <rPh sb="2" eb="4">
      <t>フタン</t>
    </rPh>
    <rPh sb="4" eb="5">
      <t>ガク</t>
    </rPh>
    <rPh sb="6" eb="8">
      <t>ドウイ</t>
    </rPh>
    <rPh sb="8" eb="9">
      <t>ショ</t>
    </rPh>
    <phoneticPr fontId="3"/>
  </si>
  <si>
    <t>実費負担額の同意書</t>
    <rPh sb="0" eb="2">
      <t>ジッピ</t>
    </rPh>
    <rPh sb="2" eb="4">
      <t>フタン</t>
    </rPh>
    <rPh sb="4" eb="5">
      <t>ガク</t>
    </rPh>
    <rPh sb="6" eb="8">
      <t>ドウイ</t>
    </rPh>
    <rPh sb="8" eb="9">
      <t>ショ</t>
    </rPh>
    <phoneticPr fontId="3"/>
  </si>
  <si>
    <t>実費負担額の説明文書</t>
    <rPh sb="0" eb="2">
      <t>ジッピ</t>
    </rPh>
    <rPh sb="2" eb="4">
      <t>フタン</t>
    </rPh>
    <rPh sb="4" eb="5">
      <t>ガク</t>
    </rPh>
    <rPh sb="6" eb="8">
      <t>セツメイ</t>
    </rPh>
    <rPh sb="8" eb="10">
      <t>ブンショ</t>
    </rPh>
    <phoneticPr fontId="3"/>
  </si>
  <si>
    <t>保護者に交付した領収証の写し</t>
    <rPh sb="0" eb="3">
      <t>ホゴシャ</t>
    </rPh>
    <rPh sb="4" eb="6">
      <t>コウフ</t>
    </rPh>
    <rPh sb="8" eb="11">
      <t>リョウシュウショウ</t>
    </rPh>
    <rPh sb="12" eb="13">
      <t>ウツ</t>
    </rPh>
    <phoneticPr fontId="3"/>
  </si>
  <si>
    <t>　　１　利用者負担額等の受領</t>
    <rPh sb="4" eb="7">
      <t>リヨウシャ</t>
    </rPh>
    <rPh sb="7" eb="9">
      <t>フタン</t>
    </rPh>
    <rPh sb="9" eb="10">
      <t>ガク</t>
    </rPh>
    <rPh sb="10" eb="11">
      <t>ナド</t>
    </rPh>
    <rPh sb="12" eb="14">
      <t>ジュリョウ</t>
    </rPh>
    <phoneticPr fontId="3"/>
  </si>
  <si>
    <t>　　　(1)特定負担額（いわゆる「上乗せ徴収」）</t>
    <rPh sb="6" eb="8">
      <t>トクテイ</t>
    </rPh>
    <rPh sb="8" eb="10">
      <t>フタン</t>
    </rPh>
    <rPh sb="10" eb="11">
      <t>ガク</t>
    </rPh>
    <rPh sb="17" eb="19">
      <t>ウワノ</t>
    </rPh>
    <rPh sb="20" eb="22">
      <t>チョウシュウ</t>
    </rPh>
    <phoneticPr fontId="3"/>
  </si>
  <si>
    <t>　　　　(ｱ)特定負担額の有無</t>
    <rPh sb="7" eb="9">
      <t>トクテイ</t>
    </rPh>
    <rPh sb="9" eb="11">
      <t>フタン</t>
    </rPh>
    <rPh sb="11" eb="12">
      <t>ガク</t>
    </rPh>
    <rPh sb="13" eb="15">
      <t>ウム</t>
    </rPh>
    <phoneticPr fontId="3"/>
  </si>
  <si>
    <t>　　　　(ｲ)区との事前協議の有無（私立認可保育所のみ）</t>
    <rPh sb="7" eb="8">
      <t>ク</t>
    </rPh>
    <rPh sb="10" eb="12">
      <t>ジゼン</t>
    </rPh>
    <rPh sb="12" eb="14">
      <t>キョウギ</t>
    </rPh>
    <rPh sb="15" eb="17">
      <t>ウム</t>
    </rPh>
    <rPh sb="18" eb="20">
      <t>シリツ</t>
    </rPh>
    <rPh sb="20" eb="22">
      <t>ニンカ</t>
    </rPh>
    <rPh sb="22" eb="24">
      <t>ホイク</t>
    </rPh>
    <rPh sb="24" eb="25">
      <t>ショ</t>
    </rPh>
    <phoneticPr fontId="3"/>
  </si>
  <si>
    <t>その他の紙媒体（例：チラシ）</t>
    <rPh sb="2" eb="3">
      <t>ホカ</t>
    </rPh>
    <rPh sb="4" eb="5">
      <t>カミ</t>
    </rPh>
    <rPh sb="5" eb="7">
      <t>バイタイ</t>
    </rPh>
    <rPh sb="8" eb="9">
      <t>レイ</t>
    </rPh>
    <phoneticPr fontId="3"/>
  </si>
  <si>
    <t>受領した金銭の使途</t>
    <rPh sb="0" eb="2">
      <t>ジュリョウ</t>
    </rPh>
    <rPh sb="4" eb="6">
      <t>キンセン</t>
    </rPh>
    <rPh sb="7" eb="9">
      <t>シト</t>
    </rPh>
    <phoneticPr fontId="3"/>
  </si>
  <si>
    <t>金額</t>
    <rPh sb="0" eb="2">
      <t>キンガク</t>
    </rPh>
    <phoneticPr fontId="3"/>
  </si>
  <si>
    <t>金銭の支払を求める理由</t>
    <rPh sb="0" eb="2">
      <t>キンセン</t>
    </rPh>
    <rPh sb="3" eb="5">
      <t>シハライ</t>
    </rPh>
    <rPh sb="6" eb="7">
      <t>モト</t>
    </rPh>
    <rPh sb="9" eb="11">
      <t>リユウ</t>
    </rPh>
    <phoneticPr fontId="3"/>
  </si>
  <si>
    <t>　　　(2)実費負担額（いわゆる「実費徴収」）</t>
    <rPh sb="6" eb="8">
      <t>ジッピ</t>
    </rPh>
    <rPh sb="8" eb="10">
      <t>フタン</t>
    </rPh>
    <rPh sb="10" eb="11">
      <t>ガク</t>
    </rPh>
    <rPh sb="17" eb="19">
      <t>ジッピ</t>
    </rPh>
    <rPh sb="19" eb="21">
      <t>チョウシュウ</t>
    </rPh>
    <phoneticPr fontId="3"/>
  </si>
  <si>
    <t>　　　　(ｱ)実費負担額の有無</t>
    <rPh sb="7" eb="9">
      <t>ジッピ</t>
    </rPh>
    <rPh sb="9" eb="11">
      <t>フタン</t>
    </rPh>
    <rPh sb="11" eb="12">
      <t>ガク</t>
    </rPh>
    <rPh sb="13" eb="15">
      <t>ウム</t>
    </rPh>
    <phoneticPr fontId="3"/>
  </si>
  <si>
    <t>　　　　(ｵ)説明内容で記載しているものに◯をしてください。</t>
    <rPh sb="7" eb="9">
      <t>セツメイ</t>
    </rPh>
    <rPh sb="9" eb="11">
      <t>ナイヨウ</t>
    </rPh>
    <rPh sb="12" eb="14">
      <t>キサイ</t>
    </rPh>
    <phoneticPr fontId="3"/>
  </si>
  <si>
    <t>　　　(3)領収証の交付</t>
    <rPh sb="6" eb="9">
      <t>リョウシュウショウ</t>
    </rPh>
    <rPh sb="10" eb="12">
      <t>コウフ</t>
    </rPh>
    <phoneticPr fontId="3"/>
  </si>
  <si>
    <t>　　　　(ｱ)保護者への領収証の交付の有無</t>
    <rPh sb="7" eb="10">
      <t>ホゴシャ</t>
    </rPh>
    <rPh sb="12" eb="15">
      <t>リョウシュウショウ</t>
    </rPh>
    <rPh sb="16" eb="18">
      <t>コウフ</t>
    </rPh>
    <rPh sb="19" eb="21">
      <t>ウム</t>
    </rPh>
    <phoneticPr fontId="3"/>
  </si>
  <si>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3"/>
  </si>
  <si>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3"/>
  </si>
  <si>
    <t>紙媒体</t>
    <rPh sb="0" eb="1">
      <t>カミ</t>
    </rPh>
    <rPh sb="1" eb="3">
      <t>バイタイ</t>
    </rPh>
    <phoneticPr fontId="3"/>
  </si>
  <si>
    <t>電子媒体（例：アプリ配信）</t>
    <rPh sb="0" eb="2">
      <t>デンシ</t>
    </rPh>
    <rPh sb="2" eb="4">
      <t>バイタイ</t>
    </rPh>
    <rPh sb="5" eb="6">
      <t>レイ</t>
    </rPh>
    <rPh sb="10" eb="12">
      <t>ハイシン</t>
    </rPh>
    <phoneticPr fontId="3"/>
  </si>
  <si>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3"/>
  </si>
  <si>
    <t>会</t>
    <rPh sb="0" eb="1">
      <t>カイ</t>
    </rPh>
    <phoneticPr fontId="3"/>
  </si>
  <si>
    <t>計</t>
    <rPh sb="0" eb="1">
      <t>ケイ</t>
    </rPh>
    <phoneticPr fontId="3"/>
  </si>
  <si>
    <t>経</t>
    <rPh sb="0" eb="1">
      <t>キョウ</t>
    </rPh>
    <phoneticPr fontId="3"/>
  </si>
  <si>
    <t>理</t>
    <rPh sb="0" eb="1">
      <t>リ</t>
    </rPh>
    <phoneticPr fontId="3"/>
  </si>
  <si>
    <t>公</t>
    <rPh sb="0" eb="1">
      <t>コウ</t>
    </rPh>
    <phoneticPr fontId="3"/>
  </si>
  <si>
    <t>定</t>
    <rPh sb="0" eb="1">
      <t>サダ</t>
    </rPh>
    <phoneticPr fontId="3"/>
  </si>
  <si>
    <t>価</t>
    <rPh sb="0" eb="1">
      <t>アタイ</t>
    </rPh>
    <phoneticPr fontId="3"/>
  </si>
  <si>
    <t>格</t>
    <rPh sb="0" eb="1">
      <t>カク</t>
    </rPh>
    <phoneticPr fontId="3"/>
  </si>
  <si>
    <t>Ⅳ　公定価格</t>
    <rPh sb="2" eb="4">
      <t>コウテイ</t>
    </rPh>
    <rPh sb="4" eb="6">
      <t>カカク</t>
    </rPh>
    <phoneticPr fontId="3"/>
  </si>
  <si>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3"/>
  </si>
  <si>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3"/>
  </si>
  <si>
    <t>掲載しているホームページのアドレス</t>
    <rPh sb="0" eb="2">
      <t>ケイサイ</t>
    </rPh>
    <phoneticPr fontId="3"/>
  </si>
  <si>
    <t>　　　　(ｲ)領収証の写しの保管の有無</t>
    <rPh sb="7" eb="10">
      <t>リョウシュウショウ</t>
    </rPh>
    <rPh sb="11" eb="12">
      <t>ウツ</t>
    </rPh>
    <rPh sb="14" eb="16">
      <t>ホカン</t>
    </rPh>
    <rPh sb="17" eb="19">
      <t>ウム</t>
    </rPh>
    <phoneticPr fontId="3"/>
  </si>
  <si>
    <t>選択してください</t>
  </si>
  <si>
    <t>　認可定員</t>
    <phoneticPr fontId="3"/>
  </si>
  <si>
    <t>X</t>
    <phoneticPr fontId="3"/>
  </si>
  <si>
    <t>Z1</t>
    <phoneticPr fontId="3"/>
  </si>
  <si>
    <t>Z2</t>
  </si>
  <si>
    <t>Z3</t>
  </si>
  <si>
    <t>Z4</t>
  </si>
  <si>
    <t>４歳以上児</t>
  </si>
  <si>
    <t>利用／認可定員率 (%)</t>
  </si>
  <si>
    <t>A'/A</t>
  </si>
  <si>
    <t>V</t>
    <phoneticPr fontId="3"/>
  </si>
  <si>
    <t>W</t>
    <phoneticPr fontId="3"/>
  </si>
  <si>
    <t>Y1</t>
    <phoneticPr fontId="3"/>
  </si>
  <si>
    <t>Y2</t>
    <phoneticPr fontId="3"/>
  </si>
  <si>
    <t>年齢別配置基準</t>
    <rPh sb="0" eb="2">
      <t>ネンレイ</t>
    </rPh>
    <rPh sb="2" eb="3">
      <t>ベツ</t>
    </rPh>
    <rPh sb="3" eb="5">
      <t>ハイチ</t>
    </rPh>
    <rPh sb="5" eb="7">
      <t>キジュン</t>
    </rPh>
    <phoneticPr fontId="3"/>
  </si>
  <si>
    <t>公定価格による加配</t>
    <rPh sb="0" eb="2">
      <t>コウテイ</t>
    </rPh>
    <rPh sb="2" eb="4">
      <t>カカク</t>
    </rPh>
    <rPh sb="7" eb="9">
      <t>カハイ</t>
    </rPh>
    <phoneticPr fontId="3"/>
  </si>
  <si>
    <t>区分</t>
    <phoneticPr fontId="3"/>
  </si>
  <si>
    <t>　保育標準時間認定児の受入れ</t>
    <rPh sb="9" eb="10">
      <t>ジ</t>
    </rPh>
    <phoneticPr fontId="3"/>
  </si>
  <si>
    <t>　３歳児配置改善加算</t>
    <phoneticPr fontId="3"/>
  </si>
  <si>
    <t>　４歳以上児配置改善加算</t>
    <phoneticPr fontId="3"/>
  </si>
  <si>
    <t>常勤</t>
    <rPh sb="0" eb="2">
      <t>ジョウキン</t>
    </rPh>
    <phoneticPr fontId="3"/>
  </si>
  <si>
    <t>非常勤</t>
    <rPh sb="0" eb="3">
      <t>ヒジョウキン</t>
    </rPh>
    <phoneticPr fontId="3"/>
  </si>
  <si>
    <t>　全施設</t>
    <rPh sb="1" eb="2">
      <t>ゼン</t>
    </rPh>
    <rPh sb="2" eb="4">
      <t>シセツ</t>
    </rPh>
    <phoneticPr fontId="3"/>
  </si>
  <si>
    <t>Y3</t>
    <phoneticPr fontId="3"/>
  </si>
  <si>
    <t>○</t>
    <phoneticPr fontId="3"/>
  </si>
  <si>
    <t>基本分単価</t>
    <rPh sb="0" eb="2">
      <t>キホン</t>
    </rPh>
    <rPh sb="2" eb="3">
      <t>ブン</t>
    </rPh>
    <rPh sb="3" eb="5">
      <t>タンカ</t>
    </rPh>
    <phoneticPr fontId="3"/>
  </si>
  <si>
    <t>加算</t>
    <rPh sb="0" eb="2">
      <t>カサン</t>
    </rPh>
    <phoneticPr fontId="3"/>
  </si>
  <si>
    <t>○・×</t>
  </si>
  <si>
    <t>令和７年
４月１日
現在
（注1）</t>
    <phoneticPr fontId="3"/>
  </si>
  <si>
    <t>Ⅳ　公定価格</t>
    <phoneticPr fontId="3"/>
  </si>
  <si>
    <t>←小数点以下四捨五入（自動計算）</t>
    <rPh sb="1" eb="2">
      <t>チイ</t>
    </rPh>
    <rPh sb="2" eb="3">
      <t>スウ</t>
    </rPh>
    <rPh sb="3" eb="4">
      <t>テン</t>
    </rPh>
    <rPh sb="4" eb="6">
      <t>イカ</t>
    </rPh>
    <rPh sb="6" eb="10">
      <t>シシャゴニュウ</t>
    </rPh>
    <rPh sb="11" eb="13">
      <t>ジドウ</t>
    </rPh>
    <rPh sb="13" eb="15">
      <t>ケイサン</t>
    </rPh>
    <phoneticPr fontId="3"/>
  </si>
  <si>
    <t>　非常勤事務職員</t>
    <rPh sb="1" eb="4">
      <t>ヒジョウキン</t>
    </rPh>
    <rPh sb="4" eb="6">
      <t>ジム</t>
    </rPh>
    <rPh sb="6" eb="8">
      <t>ショクイン</t>
    </rPh>
    <phoneticPr fontId="3"/>
  </si>
  <si>
    <t>　調理員等</t>
    <rPh sb="1" eb="4">
      <t>チョウリイン</t>
    </rPh>
    <rPh sb="4" eb="5">
      <t>ナド</t>
    </rPh>
    <phoneticPr fontId="3"/>
  </si>
  <si>
    <t>　嘱託医</t>
    <rPh sb="1" eb="3">
      <t>ショクタク</t>
    </rPh>
    <rPh sb="3" eb="4">
      <t>イ</t>
    </rPh>
    <phoneticPr fontId="3"/>
  </si>
  <si>
    <t>　嘱託歯科医</t>
    <rPh sb="1" eb="3">
      <t>ショクタク</t>
    </rPh>
    <rPh sb="3" eb="6">
      <t>シカイ</t>
    </rPh>
    <phoneticPr fontId="3"/>
  </si>
  <si>
    <t>全施設に嘱託医１人を配置</t>
    <rPh sb="0" eb="1">
      <t>ゼン</t>
    </rPh>
    <rPh sb="1" eb="3">
      <t>シセツ</t>
    </rPh>
    <rPh sb="4" eb="7">
      <t>ショクタクイ</t>
    </rPh>
    <rPh sb="8" eb="9">
      <t>ニン</t>
    </rPh>
    <rPh sb="10" eb="12">
      <t>ハイチ</t>
    </rPh>
    <phoneticPr fontId="3"/>
  </si>
  <si>
    <t>全施設に嘱託歯科医１人を配置</t>
    <rPh sb="0" eb="1">
      <t>ゼン</t>
    </rPh>
    <rPh sb="1" eb="3">
      <t>シセツ</t>
    </rPh>
    <rPh sb="4" eb="6">
      <t>ショクタク</t>
    </rPh>
    <rPh sb="6" eb="9">
      <t>シカイ</t>
    </rPh>
    <rPh sb="10" eb="11">
      <t>ニン</t>
    </rPh>
    <rPh sb="12" eb="14">
      <t>ハイチ</t>
    </rPh>
    <phoneticPr fontId="3"/>
  </si>
  <si>
    <t>　療育支援加算</t>
    <rPh sb="1" eb="3">
      <t>リョウイク</t>
    </rPh>
    <rPh sb="3" eb="5">
      <t>シエン</t>
    </rPh>
    <rPh sb="5" eb="7">
      <t>カサン</t>
    </rPh>
    <phoneticPr fontId="3"/>
  </si>
  <si>
    <t>　高齢者等活躍促進加算</t>
    <phoneticPr fontId="3"/>
  </si>
  <si>
    <t>公定価格による配置職員</t>
    <rPh sb="0" eb="2">
      <t>コウテイ</t>
    </rPh>
    <rPh sb="2" eb="4">
      <t>カカク</t>
    </rPh>
    <rPh sb="7" eb="9">
      <t>ハイチ</t>
    </rPh>
    <rPh sb="9" eb="11">
      <t>ショクイン</t>
    </rPh>
    <phoneticPr fontId="3"/>
  </si>
  <si>
    <t>　栄養管理加算</t>
    <phoneticPr fontId="3"/>
  </si>
  <si>
    <t>必要数</t>
    <rPh sb="0" eb="2">
      <t>ヒツヨウ</t>
    </rPh>
    <rPh sb="2" eb="3">
      <t>スウ</t>
    </rPh>
    <phoneticPr fontId="3"/>
  </si>
  <si>
    <t>配置数</t>
    <rPh sb="0" eb="2">
      <t>ハイチ</t>
    </rPh>
    <rPh sb="2" eb="3">
      <t>スウ</t>
    </rPh>
    <phoneticPr fontId="3"/>
  </si>
  <si>
    <t>備考</t>
    <rPh sb="0" eb="2">
      <t>ビコウ</t>
    </rPh>
    <phoneticPr fontId="3"/>
  </si>
  <si>
    <t>項目</t>
    <rPh sb="0" eb="2">
      <t>コウモク</t>
    </rPh>
    <phoneticPr fontId="3"/>
  </si>
  <si>
    <t>選択して
ください</t>
    <phoneticPr fontId="3"/>
  </si>
  <si>
    <t>配置要件等の概要</t>
    <rPh sb="0" eb="2">
      <t>ハイチ</t>
    </rPh>
    <rPh sb="2" eb="5">
      <t>ヨウケントウ</t>
    </rPh>
    <rPh sb="6" eb="8">
      <t>ガイヨウ</t>
    </rPh>
    <phoneticPr fontId="3"/>
  </si>
  <si>
    <t>非該当</t>
  </si>
  <si>
    <t>書面の交付</t>
    <rPh sb="0" eb="2">
      <t>ショメン</t>
    </rPh>
    <phoneticPr fontId="3"/>
  </si>
  <si>
    <t>ホームページ掲載</t>
    <rPh sb="6" eb="8">
      <t>ケイサイ</t>
    </rPh>
    <phoneticPr fontId="3"/>
  </si>
  <si>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3"/>
  </si>
  <si>
    <t>Y4</t>
    <phoneticPr fontId="3"/>
  </si>
  <si>
    <t>Y5</t>
    <phoneticPr fontId="3"/>
  </si>
  <si>
    <t>Y6</t>
    <phoneticPr fontId="3"/>
  </si>
  <si>
    <t>Z5</t>
    <phoneticPr fontId="3"/>
  </si>
  <si>
    <t>Z8</t>
    <phoneticPr fontId="3"/>
  </si>
  <si>
    <t>Z9</t>
    <phoneticPr fontId="3"/>
  </si>
  <si>
    <t>Z10</t>
    <phoneticPr fontId="3"/>
  </si>
  <si>
    <t>Z11</t>
    <phoneticPr fontId="3"/>
  </si>
  <si>
    <t>Z12</t>
    <phoneticPr fontId="3"/>
  </si>
  <si>
    <t>Z13</t>
    <phoneticPr fontId="3"/>
  </si>
  <si>
    <t>Z14</t>
    <phoneticPr fontId="3"/>
  </si>
  <si>
    <t>Z15</t>
    <phoneticPr fontId="3"/>
  </si>
  <si>
    <t>◯・×・非該当（現金払いがない場合）を選択してください。</t>
    <rPh sb="4" eb="7">
      <t>ヒガイトウ</t>
    </rPh>
    <rPh sb="8" eb="10">
      <t>ゲンキン</t>
    </rPh>
    <rPh sb="10" eb="11">
      <t>ハラ</t>
    </rPh>
    <rPh sb="15" eb="17">
      <t>バアイ</t>
    </rPh>
    <phoneticPr fontId="3"/>
  </si>
  <si>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3"/>
  </si>
  <si>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</si>
  <si>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3"/>
  </si>
  <si>
    <t>　満３歳児配置改善加算</t>
    <rPh sb="1" eb="2">
      <t>マン</t>
    </rPh>
    <rPh sb="3" eb="4">
      <t>サイ</t>
    </rPh>
    <phoneticPr fontId="3"/>
  </si>
  <si>
    <t>満３歳児</t>
    <rPh sb="0" eb="1">
      <t>マン</t>
    </rPh>
    <phoneticPr fontId="3"/>
  </si>
  <si>
    <t>加算（保育）</t>
    <rPh sb="0" eb="2">
      <t>カサン</t>
    </rPh>
    <rPh sb="3" eb="5">
      <t>ホイク</t>
    </rPh>
    <phoneticPr fontId="3"/>
  </si>
  <si>
    <t>加算（教育）</t>
    <rPh sb="0" eb="2">
      <t>カサン</t>
    </rPh>
    <rPh sb="3" eb="5">
      <t>キョウイク</t>
    </rPh>
    <phoneticPr fontId="3"/>
  </si>
  <si>
    <t>　学級編成調整加配加算</t>
    <rPh sb="1" eb="3">
      <t>ガッキュウ</t>
    </rPh>
    <rPh sb="3" eb="5">
      <t>ヘンセイ</t>
    </rPh>
    <rPh sb="5" eb="7">
      <t>チョウセイ</t>
    </rPh>
    <rPh sb="7" eb="9">
      <t>カハイ</t>
    </rPh>
    <rPh sb="9" eb="11">
      <t>カサン</t>
    </rPh>
    <phoneticPr fontId="3"/>
  </si>
  <si>
    <t>　副園長・教頭配置加算</t>
    <rPh sb="1" eb="4">
      <t>フクエンチョウ</t>
    </rPh>
    <rPh sb="5" eb="7">
      <t>キョウトウ</t>
    </rPh>
    <rPh sb="7" eb="9">
      <t>ハイチ</t>
    </rPh>
    <rPh sb="9" eb="11">
      <t>カサン</t>
    </rPh>
    <phoneticPr fontId="3"/>
  </si>
  <si>
    <t>　講師配置加算</t>
    <rPh sb="1" eb="3">
      <t>コウシ</t>
    </rPh>
    <rPh sb="3" eb="5">
      <t>ハイチ</t>
    </rPh>
    <rPh sb="5" eb="7">
      <t>カサン</t>
    </rPh>
    <phoneticPr fontId="3"/>
  </si>
  <si>
    <t>　指導充実加配加算</t>
    <phoneticPr fontId="3"/>
  </si>
  <si>
    <t>　事務職員配置加算</t>
    <rPh sb="5" eb="7">
      <t>ハイチ</t>
    </rPh>
    <rPh sb="7" eb="9">
      <t>カサン</t>
    </rPh>
    <phoneticPr fontId="3"/>
  </si>
  <si>
    <t>　事務負担対応加配加算</t>
    <rPh sb="3" eb="5">
      <t>フタン</t>
    </rPh>
    <rPh sb="5" eb="7">
      <t>タイオウ</t>
    </rPh>
    <rPh sb="7" eb="9">
      <t>カハイ</t>
    </rPh>
    <rPh sb="9" eb="11">
      <t>カサン</t>
    </rPh>
    <phoneticPr fontId="3"/>
  </si>
  <si>
    <t>副園長又は教頭１人を配置</t>
    <rPh sb="0" eb="3">
      <t>フクエンチョウ</t>
    </rPh>
    <rPh sb="3" eb="4">
      <t>マタ</t>
    </rPh>
    <rPh sb="5" eb="7">
      <t>キョウトウ</t>
    </rPh>
    <rPh sb="8" eb="9">
      <t>ニン</t>
    </rPh>
    <rPh sb="10" eb="12">
      <t>ハイチ</t>
    </rPh>
    <phoneticPr fontId="3"/>
  </si>
  <si>
    <t>教育標準時間認定子どもに係る利用定員が35人以下又は121人以上の施設で、非常勤講師（幼稚園教諭免許状を有し、教諭等の発令を受けている者）１人を配置</t>
    <rPh sb="0" eb="2">
      <t>キョウイク</t>
    </rPh>
    <rPh sb="2" eb="4">
      <t>ヒョウジュン</t>
    </rPh>
    <rPh sb="4" eb="6">
      <t>ジカン</t>
    </rPh>
    <rPh sb="6" eb="8">
      <t>ニンテイ</t>
    </rPh>
    <rPh sb="8" eb="9">
      <t>コ</t>
    </rPh>
    <rPh sb="12" eb="13">
      <t>カカ</t>
    </rPh>
    <rPh sb="14" eb="16">
      <t>リヨウ</t>
    </rPh>
    <rPh sb="16" eb="18">
      <t>テイイン</t>
    </rPh>
    <rPh sb="21" eb="24">
      <t>ニンイカ</t>
    </rPh>
    <rPh sb="24" eb="25">
      <t>マタ</t>
    </rPh>
    <rPh sb="29" eb="30">
      <t>ニン</t>
    </rPh>
    <rPh sb="30" eb="32">
      <t>イジョウ</t>
    </rPh>
    <rPh sb="33" eb="35">
      <t>シセツ</t>
    </rPh>
    <rPh sb="37" eb="40">
      <t>ヒジョウキン</t>
    </rPh>
    <rPh sb="40" eb="42">
      <t>コウシ</t>
    </rPh>
    <rPh sb="43" eb="46">
      <t>ヨウチエン</t>
    </rPh>
    <rPh sb="46" eb="48">
      <t>キョウユ</t>
    </rPh>
    <rPh sb="48" eb="50">
      <t>メンキョ</t>
    </rPh>
    <rPh sb="50" eb="51">
      <t>ジョウ</t>
    </rPh>
    <rPh sb="52" eb="53">
      <t>ユウ</t>
    </rPh>
    <rPh sb="55" eb="58">
      <t>キョウユナド</t>
    </rPh>
    <rPh sb="59" eb="61">
      <t>ハツレイ</t>
    </rPh>
    <rPh sb="62" eb="63">
      <t>ウ</t>
    </rPh>
    <rPh sb="67" eb="68">
      <t>モノ</t>
    </rPh>
    <rPh sb="70" eb="71">
      <t>ニン</t>
    </rPh>
    <rPh sb="72" eb="74">
      <t>ハイチ</t>
    </rPh>
    <phoneticPr fontId="3"/>
  </si>
  <si>
    <t>障害児を受け入れている施設で、主任保育士の補助者１人を配置</t>
    <rPh sb="0" eb="2">
      <t>ショウガイ</t>
    </rPh>
    <rPh sb="2" eb="3">
      <t>ジ</t>
    </rPh>
    <rPh sb="4" eb="5">
      <t>ウ</t>
    </rPh>
    <rPh sb="6" eb="7">
      <t>イ</t>
    </rPh>
    <rPh sb="11" eb="13">
      <t>シセツ</t>
    </rPh>
    <rPh sb="15" eb="17">
      <t>シュニン</t>
    </rPh>
    <rPh sb="17" eb="20">
      <t>ホイクシ</t>
    </rPh>
    <rPh sb="21" eb="24">
      <t>ホジョシャ</t>
    </rPh>
    <rPh sb="25" eb="26">
      <t>ニン</t>
    </rPh>
    <rPh sb="27" eb="29">
      <t>ハイチ</t>
    </rPh>
    <phoneticPr fontId="3"/>
  </si>
  <si>
    <t>認定こども園全体の利用定員が91人以上の施設で、非常勤事務職員１人を配置</t>
    <rPh sb="32" eb="33">
      <t>ニン</t>
    </rPh>
    <rPh sb="34" eb="36">
      <t>ハイチ</t>
    </rPh>
    <phoneticPr fontId="3"/>
  </si>
  <si>
    <t>教育標準時間認定子ども及び保育認定（2号）子どもに係る利用定員が271人以上の施設で、非常勤講師１人を配置</t>
    <rPh sb="43" eb="46">
      <t>ヒジョウキン</t>
    </rPh>
    <rPh sb="46" eb="48">
      <t>コウシ</t>
    </rPh>
    <rPh sb="49" eb="50">
      <t>ニン</t>
    </rPh>
    <rPh sb="51" eb="53">
      <t>ハイチ</t>
    </rPh>
    <phoneticPr fontId="3"/>
  </si>
  <si>
    <t>認定こども園全体の利用定員が271人以上の施設で、事務職員配置加算において求められる非常勤事務職員を超えて、非常勤事務職員１人を配置</t>
    <rPh sb="62" eb="63">
      <t>ニン</t>
    </rPh>
    <phoneticPr fontId="3"/>
  </si>
  <si>
    <t>　チーム保育加配加算</t>
    <rPh sb="6" eb="8">
      <t>カハイ</t>
    </rPh>
    <phoneticPr fontId="3"/>
  </si>
  <si>
    <t>　園長（施設長）</t>
    <rPh sb="1" eb="3">
      <t>エンチョウ</t>
    </rPh>
    <rPh sb="4" eb="6">
      <t>シセツ</t>
    </rPh>
    <rPh sb="6" eb="7">
      <t>チョウ</t>
    </rPh>
    <phoneticPr fontId="3"/>
  </si>
  <si>
    <t>Y7</t>
  </si>
  <si>
    <t>Y8</t>
  </si>
  <si>
    <t>全施設に非常勤事務職員１人を配置
※　施設長等が兼務又は業務委託による場合は配置不要</t>
    <rPh sb="0" eb="1">
      <t>ゼン</t>
    </rPh>
    <rPh sb="1" eb="3">
      <t>シセツ</t>
    </rPh>
    <rPh sb="4" eb="7">
      <t>ヒジョウキン</t>
    </rPh>
    <rPh sb="7" eb="9">
      <t>ジム</t>
    </rPh>
    <rPh sb="9" eb="11">
      <t>ショクイン</t>
    </rPh>
    <rPh sb="12" eb="13">
      <t>ニン</t>
    </rPh>
    <rPh sb="14" eb="16">
      <t>ハイチ</t>
    </rPh>
    <rPh sb="19" eb="21">
      <t>シセツ</t>
    </rPh>
    <rPh sb="21" eb="22">
      <t>チョウ</t>
    </rPh>
    <rPh sb="22" eb="23">
      <t>ナド</t>
    </rPh>
    <phoneticPr fontId="3"/>
  </si>
  <si>
    <t>全施設に園長（施設長）１人を配置
※　常時実際にその施設の運営管理の業務に専従</t>
    <rPh sb="0" eb="1">
      <t>ゼン</t>
    </rPh>
    <rPh sb="1" eb="3">
      <t>シセツ</t>
    </rPh>
    <rPh sb="4" eb="6">
      <t>エンチョウ</t>
    </rPh>
    <rPh sb="7" eb="9">
      <t>シセツ</t>
    </rPh>
    <rPh sb="9" eb="10">
      <t>チョウ</t>
    </rPh>
    <rPh sb="12" eb="13">
      <t>ニン</t>
    </rPh>
    <rPh sb="14" eb="16">
      <t>ハイチ</t>
    </rPh>
    <phoneticPr fontId="3"/>
  </si>
  <si>
    <t>教育標準時間認定子ども及び保育（２号）認定子どもに係る利用定員が36人以上300人以下の施設に教員（教諭等）１人を配置</t>
    <rPh sb="0" eb="2">
      <t>キョウイク</t>
    </rPh>
    <rPh sb="2" eb="4">
      <t>ヒョウジュン</t>
    </rPh>
    <rPh sb="4" eb="6">
      <t>ジカン</t>
    </rPh>
    <rPh sb="6" eb="8">
      <t>ニンテイ</t>
    </rPh>
    <rPh sb="8" eb="9">
      <t>コ</t>
    </rPh>
    <rPh sb="11" eb="12">
      <t>オヨ</t>
    </rPh>
    <rPh sb="13" eb="15">
      <t>ホイク</t>
    </rPh>
    <rPh sb="17" eb="18">
      <t>ゴウ</t>
    </rPh>
    <rPh sb="19" eb="21">
      <t>ニンテイ</t>
    </rPh>
    <rPh sb="21" eb="22">
      <t>コ</t>
    </rPh>
    <rPh sb="25" eb="26">
      <t>カカ</t>
    </rPh>
    <rPh sb="27" eb="29">
      <t>リヨウ</t>
    </rPh>
    <rPh sb="29" eb="31">
      <t>テイイン</t>
    </rPh>
    <rPh sb="34" eb="35">
      <t>ニン</t>
    </rPh>
    <rPh sb="35" eb="37">
      <t>イジョウ</t>
    </rPh>
    <rPh sb="40" eb="43">
      <t>ニンイカ</t>
    </rPh>
    <rPh sb="44" eb="46">
      <t>シセツ</t>
    </rPh>
    <rPh sb="47" eb="49">
      <t>キョウイン</t>
    </rPh>
    <rPh sb="50" eb="53">
      <t>キョウユナド</t>
    </rPh>
    <rPh sb="55" eb="56">
      <t>ニン</t>
    </rPh>
    <rPh sb="57" eb="59">
      <t>ハイチ</t>
    </rPh>
    <phoneticPr fontId="3"/>
  </si>
  <si>
    <t>利用定員充足率 (%)</t>
    <rPh sb="0" eb="2">
      <t>リヨウ</t>
    </rPh>
    <phoneticPr fontId="3"/>
  </si>
  <si>
    <t>全施設に以下の人数の調理員を配置
利用定員40人以下：常勤１人、41人以上150人以下：常勤２人、151人以上：３人（うち１人は非常勤）</t>
    <rPh sb="10" eb="12">
      <t>チョウリ</t>
    </rPh>
    <rPh sb="12" eb="13">
      <t>イン</t>
    </rPh>
    <rPh sb="23" eb="24">
      <t>ニン</t>
    </rPh>
    <rPh sb="24" eb="26">
      <t>イカ</t>
    </rPh>
    <rPh sb="27" eb="29">
      <t>ジョウキン</t>
    </rPh>
    <rPh sb="30" eb="31">
      <t>ニン</t>
    </rPh>
    <rPh sb="34" eb="35">
      <t>ニン</t>
    </rPh>
    <rPh sb="35" eb="37">
      <t>イジョウ</t>
    </rPh>
    <rPh sb="44" eb="46">
      <t>ジョウキン</t>
    </rPh>
    <rPh sb="62" eb="63">
      <t>ニン</t>
    </rPh>
    <rPh sb="64" eb="67">
      <t>ヒジョウキン</t>
    </rPh>
    <phoneticPr fontId="3"/>
  </si>
  <si>
    <t>　　３　外部の者等による評価　　「外部の者」・・・第三者（施設職員や保護者は含みません。）</t>
    <rPh sb="4" eb="6">
      <t>ガイブ</t>
    </rPh>
    <rPh sb="7" eb="9">
      <t>モノナド</t>
    </rPh>
    <rPh sb="12" eb="14">
      <t>ヒョウカ</t>
    </rPh>
    <rPh sb="17" eb="19">
      <t>ガイブ</t>
    </rPh>
    <rPh sb="20" eb="21">
      <t>モノ</t>
    </rPh>
    <rPh sb="25" eb="28">
      <t>ダイサンシャ</t>
    </rPh>
    <rPh sb="29" eb="31">
      <t>シセツ</t>
    </rPh>
    <rPh sb="31" eb="33">
      <t>ショクイン</t>
    </rPh>
    <rPh sb="34" eb="37">
      <t>ホゴシャ</t>
    </rPh>
    <rPh sb="38" eb="39">
      <t>フク</t>
    </rPh>
    <phoneticPr fontId="3"/>
  </si>
  <si>
    <t>　　　(1)関係者評価（保護者や施設の関係者（職員を除く）による評価）</t>
    <rPh sb="6" eb="9">
      <t>カンケイシャ</t>
    </rPh>
    <rPh sb="9" eb="11">
      <t>ヒョウカ</t>
    </rPh>
    <rPh sb="12" eb="15">
      <t>ホゴシャ</t>
    </rPh>
    <rPh sb="16" eb="18">
      <t>シセツ</t>
    </rPh>
    <rPh sb="19" eb="22">
      <t>カンケイシャ</t>
    </rPh>
    <rPh sb="23" eb="25">
      <t>ショクイン</t>
    </rPh>
    <rPh sb="26" eb="27">
      <t>ノゾ</t>
    </rPh>
    <rPh sb="32" eb="34">
      <t>ヒョウカ</t>
    </rPh>
    <phoneticPr fontId="3"/>
  </si>
  <si>
    <t>施設に掲示</t>
    <rPh sb="0" eb="2">
      <t>シセツ</t>
    </rPh>
    <phoneticPr fontId="3"/>
  </si>
  <si>
    <t>　利用定員</t>
    <phoneticPr fontId="3"/>
  </si>
  <si>
    <t>　在籍児童数</t>
    <phoneticPr fontId="3"/>
  </si>
  <si>
    <t>年齢別配置基準の計算式に自動反映されます</t>
    <phoneticPr fontId="3"/>
  </si>
  <si>
    <t>過不足数</t>
    <rPh sb="0" eb="3">
      <t>カブソク</t>
    </rPh>
    <rPh sb="3" eb="4">
      <t>スウ</t>
    </rPh>
    <phoneticPr fontId="3"/>
  </si>
  <si>
    <t>満60歳以上、障害者等の非常勤職員１人を配置（年間400時間以上の雇用見込み、１日６時間未満又は月20日未満勤務の者を対象）</t>
    <rPh sb="0" eb="1">
      <t>マン</t>
    </rPh>
    <rPh sb="3" eb="4">
      <t>サイ</t>
    </rPh>
    <rPh sb="4" eb="6">
      <t>イジョウ</t>
    </rPh>
    <rPh sb="7" eb="11">
      <t>ショウガイシャナド</t>
    </rPh>
    <rPh sb="12" eb="15">
      <t>ヒジョウキン</t>
    </rPh>
    <rPh sb="15" eb="17">
      <t>ショクイン</t>
    </rPh>
    <rPh sb="18" eb="19">
      <t>ニン</t>
    </rPh>
    <rPh sb="20" eb="22">
      <t>ハイチ</t>
    </rPh>
    <rPh sb="23" eb="25">
      <t>ネンカン</t>
    </rPh>
    <rPh sb="28" eb="32">
      <t>ジカンイジョウ</t>
    </rPh>
    <rPh sb="33" eb="35">
      <t>コヨウ</t>
    </rPh>
    <rPh sb="35" eb="37">
      <t>ミコ</t>
    </rPh>
    <rPh sb="40" eb="41">
      <t>ニチ</t>
    </rPh>
    <rPh sb="42" eb="44">
      <t>ジカン</t>
    </rPh>
    <rPh sb="44" eb="46">
      <t>ミマン</t>
    </rPh>
    <rPh sb="46" eb="47">
      <t>マタ</t>
    </rPh>
    <rPh sb="48" eb="49">
      <t>ツキ</t>
    </rPh>
    <rPh sb="51" eb="52">
      <t>ニチ</t>
    </rPh>
    <rPh sb="52" eb="54">
      <t>ミマン</t>
    </rPh>
    <rPh sb="54" eb="56">
      <t>キンム</t>
    </rPh>
    <rPh sb="57" eb="58">
      <t>モノ</t>
    </rPh>
    <rPh sb="59" eb="61">
      <t>タイショウ</t>
    </rPh>
    <phoneticPr fontId="3"/>
  </si>
  <si>
    <t>主幹保育教諭等を補助する者１人を配置（非常勤・無資格者可）</t>
    <rPh sb="0" eb="2">
      <t>シュカン</t>
    </rPh>
    <rPh sb="2" eb="4">
      <t>ホイク</t>
    </rPh>
    <rPh sb="4" eb="6">
      <t>キョウユ</t>
    </rPh>
    <rPh sb="6" eb="7">
      <t>ナド</t>
    </rPh>
    <rPh sb="8" eb="10">
      <t>ホジョ</t>
    </rPh>
    <rPh sb="12" eb="13">
      <t>モノ</t>
    </rPh>
    <rPh sb="14" eb="15">
      <t>ニン</t>
    </rPh>
    <rPh sb="16" eb="18">
      <t>ハイチ</t>
    </rPh>
    <rPh sb="19" eb="22">
      <t>ヒジョウキン</t>
    </rPh>
    <rPh sb="23" eb="26">
      <t>ムシカク</t>
    </rPh>
    <rPh sb="26" eb="27">
      <t>シャ</t>
    </rPh>
    <rPh sb="27" eb="28">
      <t>カ</t>
    </rPh>
    <phoneticPr fontId="3"/>
  </si>
  <si>
    <t>　嘱託薬剤師</t>
    <rPh sb="1" eb="3">
      <t>ショクタク</t>
    </rPh>
    <rPh sb="3" eb="6">
      <t>ヤクザイシ</t>
    </rPh>
    <phoneticPr fontId="3"/>
  </si>
  <si>
    <t>全施設に嘱託薬剤師１人を配置</t>
    <rPh sb="0" eb="1">
      <t>ゼン</t>
    </rPh>
    <rPh sb="1" eb="3">
      <t>シセツ</t>
    </rPh>
    <rPh sb="4" eb="6">
      <t>ショクタク</t>
    </rPh>
    <rPh sb="6" eb="9">
      <t>ヤクザイシ</t>
    </rPh>
    <rPh sb="10" eb="11">
      <t>ニン</t>
    </rPh>
    <rPh sb="12" eb="14">
      <t>ハイチ</t>
    </rPh>
    <phoneticPr fontId="3"/>
  </si>
  <si>
    <t>Y9</t>
    <phoneticPr fontId="3"/>
  </si>
  <si>
    <t>公定価格で配置が上乗せされる職員</t>
    <rPh sb="0" eb="2">
      <t>コウテイ</t>
    </rPh>
    <rPh sb="2" eb="4">
      <t>カカク</t>
    </rPh>
    <rPh sb="5" eb="7">
      <t>ハイチ</t>
    </rPh>
    <rPh sb="8" eb="10">
      <t>ウワノ</t>
    </rPh>
    <rPh sb="14" eb="16">
      <t>ショクイン</t>
    </rPh>
    <phoneticPr fontId="3"/>
  </si>
  <si>
    <t>公定価格で配置が上乗せされる職員</t>
    <phoneticPr fontId="3"/>
  </si>
  <si>
    <t>必要保育教諭等数等</t>
    <rPh sb="0" eb="2">
      <t>ヒツヨウ</t>
    </rPh>
    <rPh sb="7" eb="8">
      <t>スウ</t>
    </rPh>
    <rPh sb="8" eb="9">
      <t>ナド</t>
    </rPh>
    <phoneticPr fontId="3"/>
  </si>
  <si>
    <t>（１）上記の必要保育教諭等数を配置している。</t>
    <rPh sb="6" eb="8">
      <t>ヒツヨウ</t>
    </rPh>
    <phoneticPr fontId="3"/>
  </si>
  <si>
    <t>〇の場合、Xに常勤保育教諭等１人を加配</t>
    <rPh sb="2" eb="4">
      <t>バアイ</t>
    </rPh>
    <rPh sb="7" eb="9">
      <t>ジョウキン</t>
    </rPh>
    <rPh sb="15" eb="16">
      <t>ニン</t>
    </rPh>
    <rPh sb="17" eb="19">
      <t>カハイ</t>
    </rPh>
    <phoneticPr fontId="3"/>
  </si>
  <si>
    <t>〇の場合、Xに常勤保育教諭等１人を加配</t>
    <rPh sb="2" eb="4">
      <t>バアイ</t>
    </rPh>
    <rPh sb="15" eb="16">
      <t>ニン</t>
    </rPh>
    <rPh sb="17" eb="19">
      <t>カハイ</t>
    </rPh>
    <phoneticPr fontId="3"/>
  </si>
  <si>
    <t>　認可定員</t>
    <phoneticPr fontId="3"/>
  </si>
  <si>
    <t>　利用定員</t>
    <phoneticPr fontId="3"/>
  </si>
  <si>
    <t>　在籍児童数</t>
    <phoneticPr fontId="3"/>
  </si>
  <si>
    <t>　必要保育教諭等数
　（利用定員基準）</t>
    <phoneticPr fontId="3"/>
  </si>
  <si>
    <t>　必要保育教諭等数
　（在籍児童基準）</t>
    <phoneticPr fontId="3"/>
  </si>
  <si>
    <t>教育標準時間認定子どもの利用定員を設定しない場合は、主幹保育教諭等・代替え常勤保育教諭等は１人で可</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rPh sb="26" eb="28">
      <t>シュカン</t>
    </rPh>
    <rPh sb="34" eb="35">
      <t>ダイ</t>
    </rPh>
    <rPh sb="35" eb="36">
      <t>カ</t>
    </rPh>
    <rPh sb="37" eb="39">
      <t>ジョウキン</t>
    </rPh>
    <rPh sb="39" eb="41">
      <t>ホイク</t>
    </rPh>
    <rPh sb="41" eb="43">
      <t>キョウユ</t>
    </rPh>
    <rPh sb="43" eb="44">
      <t>ナド</t>
    </rPh>
    <rPh sb="46" eb="47">
      <t>ニン</t>
    </rPh>
    <rPh sb="48" eb="49">
      <t>カ</t>
    </rPh>
    <phoneticPr fontId="3"/>
  </si>
  <si>
    <t>区分Ａ（配置）の場合、配置基準職員数に数える職員との兼務はできません</t>
    <rPh sb="0" eb="2">
      <t>クブン</t>
    </rPh>
    <rPh sb="8" eb="10">
      <t>バアイ</t>
    </rPh>
    <rPh sb="11" eb="13">
      <t>ハイチ</t>
    </rPh>
    <rPh sb="13" eb="15">
      <t>キジュン</t>
    </rPh>
    <rPh sb="15" eb="17">
      <t>ショクイン</t>
    </rPh>
    <rPh sb="17" eb="18">
      <t>スウ</t>
    </rPh>
    <rPh sb="19" eb="20">
      <t>カゾ</t>
    </rPh>
    <rPh sb="22" eb="24">
      <t>ショクイン</t>
    </rPh>
    <rPh sb="26" eb="28">
      <t>ケンム</t>
    </rPh>
    <phoneticPr fontId="3"/>
  </si>
  <si>
    <t>人数等は公定価格で基準が上乗せ</t>
    <phoneticPr fontId="3"/>
  </si>
  <si>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4">
      <t>イン</t>
    </rPh>
    <rPh sb="44" eb="45">
      <t>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3"/>
  </si>
  <si>
    <t>０歳児の利用定員が設定されている認定こども園に保健師又は助産師もしくは看護師１人を配置（非常勤可）</t>
    <rPh sb="1" eb="3">
      <t>サイジ</t>
    </rPh>
    <rPh sb="4" eb="6">
      <t>リヨウ</t>
    </rPh>
    <rPh sb="6" eb="8">
      <t>テイイン</t>
    </rPh>
    <rPh sb="9" eb="11">
      <t>セッテイ</t>
    </rPh>
    <rPh sb="16" eb="18">
      <t>ニンテイ</t>
    </rPh>
    <rPh sb="21" eb="22">
      <t>エン</t>
    </rPh>
    <rPh sb="39" eb="40">
      <t>ニン</t>
    </rPh>
    <rPh sb="41" eb="43">
      <t>ハイチ</t>
    </rPh>
    <rPh sb="44" eb="47">
      <t>ヒジョウキン</t>
    </rPh>
    <rPh sb="47" eb="48">
      <t>カ</t>
    </rPh>
    <phoneticPr fontId="3"/>
  </si>
  <si>
    <t>　１歳児配置改善加算</t>
    <phoneticPr fontId="3"/>
  </si>
  <si>
    <t>Z6</t>
    <phoneticPr fontId="3"/>
  </si>
  <si>
    <t>Z7</t>
    <phoneticPr fontId="3"/>
  </si>
  <si>
    <t>Z16</t>
    <phoneticPr fontId="3"/>
  </si>
  <si>
    <t>施設のホームぺージ</t>
    <rPh sb="0" eb="2">
      <t>シセツ</t>
    </rPh>
    <phoneticPr fontId="3"/>
  </si>
  <si>
    <t>保育認定
２号・３号</t>
    <rPh sb="0" eb="2">
      <t>ホイク</t>
    </rPh>
    <rPh sb="2" eb="4">
      <t>ニンテイ</t>
    </rPh>
    <rPh sb="6" eb="7">
      <t>ゴウ</t>
    </rPh>
    <rPh sb="9" eb="10">
      <t>ゴウ</t>
    </rPh>
    <phoneticPr fontId="3"/>
  </si>
  <si>
    <t>教育標準時間
認定１号</t>
    <rPh sb="0" eb="2">
      <t>キョウイク</t>
    </rPh>
    <rPh sb="2" eb="4">
      <t>ヒョウジュン</t>
    </rPh>
    <rPh sb="7" eb="9">
      <t>ニンテイ</t>
    </rPh>
    <rPh sb="9" eb="10">
      <t>ゴウ</t>
    </rPh>
    <phoneticPr fontId="3"/>
  </si>
  <si>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3"/>
  </si>
  <si>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3"/>
  </si>
  <si>
    <t>品名</t>
    <rPh sb="0" eb="2">
      <t>ヒンメイ</t>
    </rPh>
    <phoneticPr fontId="3"/>
  </si>
  <si>
    <t>対象児・クラス</t>
    <rPh sb="0" eb="2">
      <t>タイショウ</t>
    </rPh>
    <rPh sb="2" eb="3">
      <t>ジ</t>
    </rPh>
    <phoneticPr fontId="3"/>
  </si>
  <si>
    <t>使用者・使用内容</t>
    <rPh sb="0" eb="2">
      <t>シヨウ</t>
    </rPh>
    <rPh sb="2" eb="3">
      <t>シャ</t>
    </rPh>
    <rPh sb="4" eb="6">
      <t>シヨウ</t>
    </rPh>
    <rPh sb="6" eb="8">
      <t>ナイヨウ</t>
    </rPh>
    <phoneticPr fontId="3"/>
  </si>
  <si>
    <t>運営規程への記載</t>
    <rPh sb="0" eb="2">
      <t>ウンエイ</t>
    </rPh>
    <rPh sb="2" eb="4">
      <t>キテイ</t>
    </rPh>
    <rPh sb="6" eb="8">
      <t>キサイ</t>
    </rPh>
    <phoneticPr fontId="3"/>
  </si>
  <si>
    <t>重要事項説明書への記載</t>
    <rPh sb="0" eb="2">
      <t>ジュウヨウ</t>
    </rPh>
    <rPh sb="2" eb="4">
      <t>ジコウ</t>
    </rPh>
    <rPh sb="4" eb="7">
      <t>セツメイショ</t>
    </rPh>
    <rPh sb="9" eb="11">
      <t>キサイ</t>
    </rPh>
    <phoneticPr fontId="3"/>
  </si>
  <si>
    <t>保護者対応</t>
    <rPh sb="0" eb="3">
      <t>ホゴシャ</t>
    </rPh>
    <rPh sb="3" eb="5">
      <t>タイオウ</t>
    </rPh>
    <phoneticPr fontId="3"/>
  </si>
  <si>
    <t>書面説明</t>
    <rPh sb="0" eb="2">
      <t>ショメン</t>
    </rPh>
    <rPh sb="2" eb="4">
      <t>セツメイ</t>
    </rPh>
    <phoneticPr fontId="3"/>
  </si>
  <si>
    <t>同意</t>
    <rPh sb="0" eb="2">
      <t>ドウイ</t>
    </rPh>
    <phoneticPr fontId="3"/>
  </si>
  <si>
    <t>領収証交付</t>
    <rPh sb="0" eb="3">
      <t>リョウシュウショウ</t>
    </rPh>
    <rPh sb="3" eb="5">
      <t>コウフ</t>
    </rPh>
    <phoneticPr fontId="3"/>
  </si>
  <si>
    <t>記入例：卒業アルバム代</t>
    <rPh sb="0" eb="2">
      <t>キニュウ</t>
    </rPh>
    <rPh sb="2" eb="3">
      <t>レイ</t>
    </rPh>
    <rPh sb="4" eb="6">
      <t>ソツギョウ</t>
    </rPh>
    <rPh sb="10" eb="11">
      <t>ダイ</t>
    </rPh>
    <phoneticPr fontId="3"/>
  </si>
  <si>
    <t>文書</t>
  </si>
  <si>
    <t>イ　保護者から提供を受けているもの（持参させているもの）</t>
    <rPh sb="2" eb="5">
      <t>ホゴシャ</t>
    </rPh>
    <rPh sb="18" eb="20">
      <t>ジサン</t>
    </rPh>
    <phoneticPr fontId="3"/>
  </si>
  <si>
    <t>記入例：タオル</t>
    <rPh sb="0" eb="2">
      <t>キニュウ</t>
    </rPh>
    <rPh sb="2" eb="3">
      <t>レイ</t>
    </rPh>
    <phoneticPr fontId="3"/>
  </si>
  <si>
    <t>全クラス</t>
    <rPh sb="0" eb="1">
      <t>ゼン</t>
    </rPh>
    <phoneticPr fontId="3"/>
  </si>
  <si>
    <t>日常の保育で使用</t>
    <rPh sb="0" eb="2">
      <t>ニチジョウ</t>
    </rPh>
    <rPh sb="3" eb="5">
      <t>ホイク</t>
    </rPh>
    <rPh sb="6" eb="8">
      <t>シヨウ</t>
    </rPh>
    <phoneticPr fontId="3"/>
  </si>
  <si>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3"/>
  </si>
  <si>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3"/>
  </si>
  <si>
    <t>　　　　(ｴ)説明内容で記載しているものに◯をしてください。</t>
    <rPh sb="7" eb="9">
      <t>セツメイ</t>
    </rPh>
    <rPh sb="9" eb="11">
      <t>ナイヨウ</t>
    </rPh>
    <rPh sb="12" eb="14">
      <t>キサイ</t>
    </rPh>
    <phoneticPr fontId="3"/>
  </si>
  <si>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3"/>
  </si>
  <si>
    <t>児童の卒業アルバムの製作費用</t>
    <rPh sb="0" eb="2">
      <t>ジドウ</t>
    </rPh>
    <rPh sb="3" eb="5">
      <t>ソツギョウ</t>
    </rPh>
    <rPh sb="10" eb="12">
      <t>セイサク</t>
    </rPh>
    <rPh sb="12" eb="14">
      <t>ヒヨウ</t>
    </rPh>
    <phoneticPr fontId="3"/>
  </si>
  <si>
    <t>金額
（１人分）</t>
    <rPh sb="0" eb="2">
      <t>キンガク</t>
    </rPh>
    <rPh sb="5" eb="6">
      <t>ニン</t>
    </rPh>
    <rPh sb="6" eb="7">
      <t>ブン</t>
    </rPh>
    <phoneticPr fontId="3"/>
  </si>
  <si>
    <t>数量
（１人分）</t>
    <rPh sb="0" eb="2">
      <t>スウリョウ</t>
    </rPh>
    <rPh sb="5" eb="6">
      <t>ニン</t>
    </rPh>
    <rPh sb="6" eb="7">
      <t>ブン</t>
    </rPh>
    <phoneticPr fontId="3"/>
  </si>
  <si>
    <t>５歳児クラス</t>
    <rPh sb="1" eb="2">
      <t>サイ</t>
    </rPh>
    <rPh sb="2" eb="3">
      <t>ジ</t>
    </rPh>
    <phoneticPr fontId="3"/>
  </si>
  <si>
    <t>A2</t>
    <phoneticPr fontId="3"/>
  </si>
  <si>
    <t>A1</t>
    <phoneticPr fontId="3"/>
  </si>
  <si>
    <t>A3</t>
    <phoneticPr fontId="3"/>
  </si>
  <si>
    <t>A4</t>
    <phoneticPr fontId="3"/>
  </si>
  <si>
    <t>B1</t>
    <phoneticPr fontId="3"/>
  </si>
  <si>
    <t>B2</t>
    <phoneticPr fontId="3"/>
  </si>
  <si>
    <t>（</t>
    <phoneticPr fontId="3"/>
  </si>
  <si>
    <t>）</t>
    <phoneticPr fontId="3"/>
  </si>
  <si>
    <t>A2＋A4</t>
    <phoneticPr fontId="3"/>
  </si>
  <si>
    <t>B1＋B2</t>
    <phoneticPr fontId="3"/>
  </si>
  <si>
    <t>A2/A1</t>
    <phoneticPr fontId="3"/>
  </si>
  <si>
    <t>B1/A2</t>
    <phoneticPr fontId="3"/>
  </si>
  <si>
    <t>A2/A1</t>
    <phoneticPr fontId="3"/>
  </si>
  <si>
    <t>B1/A2</t>
    <phoneticPr fontId="3"/>
  </si>
  <si>
    <t>A4/A3</t>
    <phoneticPr fontId="3"/>
  </si>
  <si>
    <t>B2/A4</t>
    <phoneticPr fontId="3"/>
  </si>
  <si>
    <t>C1</t>
    <phoneticPr fontId="3"/>
  </si>
  <si>
    <t>D1</t>
    <phoneticPr fontId="3"/>
  </si>
  <si>
    <t>〇の場合、Xに以下の人数の常勤保育教諭等を加配
３歳以上子どもの利用定員が45人以下：１人、46人以上150人以下：２人、151人以上240人以下：３人、241人以上270人以下：3.5人、271人以上300人以下：５人、301人以上450人以下：６人、451人以上：８人</t>
    <rPh sb="2" eb="4">
      <t>バアイ</t>
    </rPh>
    <rPh sb="7" eb="9">
      <t>イカ</t>
    </rPh>
    <rPh sb="10" eb="12">
      <t>ニンズウ</t>
    </rPh>
    <rPh sb="21" eb="23">
      <t>カハイ</t>
    </rPh>
    <phoneticPr fontId="3"/>
  </si>
  <si>
    <t>１歳児</t>
    <phoneticPr fontId="3"/>
  </si>
  <si>
    <t>教育標準時間認定１号</t>
    <rPh sb="0" eb="2">
      <t>キョウイク</t>
    </rPh>
    <rPh sb="2" eb="4">
      <t>ヒョウジュン</t>
    </rPh>
    <rPh sb="4" eb="6">
      <t>ジカン</t>
    </rPh>
    <rPh sb="6" eb="8">
      <t>ニンテイ</t>
    </rPh>
    <rPh sb="9" eb="10">
      <t>ゴウ</t>
    </rPh>
    <phoneticPr fontId="3"/>
  </si>
  <si>
    <t>教育標準時間児の利用定員数</t>
    <rPh sb="0" eb="2">
      <t>キョウイク</t>
    </rPh>
    <rPh sb="2" eb="4">
      <t>ヒョウジュン</t>
    </rPh>
    <rPh sb="4" eb="6">
      <t>ジカン</t>
    </rPh>
    <rPh sb="6" eb="7">
      <t>ジ</t>
    </rPh>
    <rPh sb="8" eb="10">
      <t>リヨウ</t>
    </rPh>
    <rPh sb="10" eb="12">
      <t>テイイン</t>
    </rPh>
    <rPh sb="12" eb="13">
      <t>スウ</t>
    </rPh>
    <phoneticPr fontId="3"/>
  </si>
  <si>
    <t>保育認定児の利用定員数</t>
    <rPh sb="0" eb="2">
      <t>ホイク</t>
    </rPh>
    <rPh sb="2" eb="4">
      <t>ニンテイ</t>
    </rPh>
    <rPh sb="4" eb="5">
      <t>ジ</t>
    </rPh>
    <rPh sb="6" eb="8">
      <t>リヨウ</t>
    </rPh>
    <rPh sb="8" eb="10">
      <t>テイイン</t>
    </rPh>
    <rPh sb="10" eb="11">
      <t>スウ</t>
    </rPh>
    <phoneticPr fontId="3"/>
  </si>
  <si>
    <t>A1</t>
    <phoneticPr fontId="3"/>
  </si>
  <si>
    <t>　保育認定子どもに係る
　利用定員（A3）が90人以下</t>
    <phoneticPr fontId="3"/>
  </si>
  <si>
    <t>必要常勤保育教諭等数
VとWで多い方（X）を配置</t>
    <rPh sb="0" eb="2">
      <t>ヒツヨウ</t>
    </rPh>
    <rPh sb="2" eb="4">
      <t>ジョウキン</t>
    </rPh>
    <rPh sb="4" eb="6">
      <t>ホイク</t>
    </rPh>
    <rPh sb="6" eb="8">
      <t>キョウユ</t>
    </rPh>
    <rPh sb="8" eb="9">
      <t>ナド</t>
    </rPh>
    <rPh sb="9" eb="10">
      <t>スウ</t>
    </rPh>
    <rPh sb="15" eb="16">
      <t>オオ</t>
    </rPh>
    <rPh sb="17" eb="18">
      <t>ホウ</t>
    </rPh>
    <rPh sb="22" eb="24">
      <t>ハイチ</t>
    </rPh>
    <phoneticPr fontId="3"/>
  </si>
  <si>
    <t>　１　児童の入所状況及び必要保育教諭等数　※　定員及び在籍児童数はP.2より自動記入されます。</t>
    <rPh sb="10" eb="11">
      <t>オヨ</t>
    </rPh>
    <rPh sb="12" eb="14">
      <t>ヒツヨウ</t>
    </rPh>
    <rPh sb="14" eb="16">
      <t>ホイク</t>
    </rPh>
    <rPh sb="16" eb="18">
      <t>キョウユ</t>
    </rPh>
    <rPh sb="18" eb="19">
      <t>ナド</t>
    </rPh>
    <rPh sb="19" eb="20">
      <t>スウ</t>
    </rPh>
    <rPh sb="23" eb="25">
      <t>テイイン</t>
    </rPh>
    <rPh sb="25" eb="26">
      <t>オヨ</t>
    </rPh>
    <rPh sb="27" eb="29">
      <t>ザイセキ</t>
    </rPh>
    <rPh sb="29" eb="31">
      <t>ジドウ</t>
    </rPh>
    <rPh sb="31" eb="32">
      <t>スウ</t>
    </rPh>
    <rPh sb="38" eb="40">
      <t>ジドウ</t>
    </rPh>
    <rPh sb="40" eb="42">
      <t>キニュウ</t>
    </rPh>
    <phoneticPr fontId="3"/>
  </si>
  <si>
    <t>検査日
現在
（注2）</t>
    <rPh sb="0" eb="3">
      <t>ケンサビ</t>
    </rPh>
    <rPh sb="4" eb="6">
      <t>ゲンザイ</t>
    </rPh>
    <rPh sb="8" eb="9">
      <t>チュウ</t>
    </rPh>
    <phoneticPr fontId="4"/>
  </si>
  <si>
    <t>C2</t>
    <phoneticPr fontId="3"/>
  </si>
  <si>
    <t>C3</t>
    <phoneticPr fontId="3"/>
  </si>
  <si>
    <t>C4</t>
    <phoneticPr fontId="3"/>
  </si>
  <si>
    <t>D2</t>
    <phoneticPr fontId="3"/>
  </si>
  <si>
    <t>C2/C1</t>
    <phoneticPr fontId="3"/>
  </si>
  <si>
    <t>D1/C2</t>
    <phoneticPr fontId="3"/>
  </si>
  <si>
    <t>C4/C3</t>
    <phoneticPr fontId="3"/>
  </si>
  <si>
    <t>D2/C4</t>
    <phoneticPr fontId="3"/>
  </si>
  <si>
    <t>全施設に主幹保育教諭等２人を専任化させるための代替保育教諭等２人を加配（うち１人は非常勤講師等でも可とする）</t>
    <rPh sb="0" eb="1">
      <t>ゼン</t>
    </rPh>
    <rPh sb="1" eb="3">
      <t>シセツ</t>
    </rPh>
    <rPh sb="4" eb="6">
      <t>シュカン</t>
    </rPh>
    <rPh sb="6" eb="8">
      <t>ホイク</t>
    </rPh>
    <rPh sb="12" eb="13">
      <t>ニン</t>
    </rPh>
    <rPh sb="14" eb="16">
      <t>センニン</t>
    </rPh>
    <rPh sb="16" eb="17">
      <t>カ</t>
    </rPh>
    <rPh sb="23" eb="24">
      <t>ダイ</t>
    </rPh>
    <rPh sb="24" eb="25">
      <t>カ</t>
    </rPh>
    <rPh sb="31" eb="32">
      <t>ニン</t>
    </rPh>
    <rPh sb="33" eb="35">
      <t>カハイ</t>
    </rPh>
    <rPh sb="39" eb="40">
      <t>ニン</t>
    </rPh>
    <rPh sb="41" eb="44">
      <t>ヒジョウキン</t>
    </rPh>
    <rPh sb="44" eb="47">
      <t>コウシナド</t>
    </rPh>
    <rPh sb="49" eb="50">
      <t>カ</t>
    </rPh>
    <phoneticPr fontId="3"/>
  </si>
  <si>
    <t>全体（教育・保育）</t>
    <rPh sb="0" eb="2">
      <t>ゼンタイ</t>
    </rPh>
    <rPh sb="6" eb="8">
      <t>ホイク</t>
    </rPh>
    <rPh sb="7" eb="9">
      <t>ホイク</t>
    </rPh>
    <phoneticPr fontId="3"/>
  </si>
  <si>
    <t>〇の場合、３歳児に対する常勤保育教諭等の配置を15：１に改善</t>
    <rPh sb="2" eb="4">
      <t>バアイ</t>
    </rPh>
    <rPh sb="6" eb="8">
      <t>サイジ</t>
    </rPh>
    <rPh sb="20" eb="22">
      <t>ハイチ</t>
    </rPh>
    <rPh sb="28" eb="30">
      <t>カイゼン</t>
    </rPh>
    <phoneticPr fontId="3"/>
  </si>
  <si>
    <t>〇の場合、４歳以上児に対する常勤保育教諭等の配置を25：１に改善</t>
    <rPh sb="2" eb="4">
      <t>バアイ</t>
    </rPh>
    <rPh sb="6" eb="7">
      <t>サイ</t>
    </rPh>
    <rPh sb="7" eb="9">
      <t>イジョウ</t>
    </rPh>
    <rPh sb="9" eb="10">
      <t>ジ</t>
    </rPh>
    <rPh sb="22" eb="24">
      <t>ハイチ</t>
    </rPh>
    <rPh sb="30" eb="32">
      <t>カイゼン</t>
    </rPh>
    <phoneticPr fontId="3"/>
  </si>
  <si>
    <t>〇の場合、満３歳児に対する常勤保育教諭等の配置を６：１に改善</t>
    <rPh sb="2" eb="4">
      <t>バアイ</t>
    </rPh>
    <rPh sb="5" eb="6">
      <t>マン</t>
    </rPh>
    <rPh sb="7" eb="9">
      <t>サイジ</t>
    </rPh>
    <rPh sb="21" eb="23">
      <t>ハイチ</t>
    </rPh>
    <rPh sb="28" eb="30">
      <t>カイゼン</t>
    </rPh>
    <phoneticPr fontId="3"/>
  </si>
  <si>
    <t>〇の場合、１歳児に対する常勤保育教諭等の配置を5：１に改善</t>
    <rPh sb="2" eb="4">
      <t>バアイ</t>
    </rPh>
    <rPh sb="6" eb="8">
      <t>サイジ</t>
    </rPh>
    <rPh sb="20" eb="22">
      <t>ハイチ</t>
    </rPh>
    <rPh sb="27" eb="29">
      <t>カイゼン</t>
    </rPh>
    <phoneticPr fontId="3"/>
  </si>
  <si>
    <t>配置が不足している場合の理由等</t>
    <rPh sb="0" eb="2">
      <t>ハイチ</t>
    </rPh>
    <rPh sb="3" eb="5">
      <t>フソク</t>
    </rPh>
    <rPh sb="9" eb="11">
      <t>バアイ</t>
    </rPh>
    <rPh sb="12" eb="14">
      <t>リユウ</t>
    </rPh>
    <rPh sb="14" eb="15">
      <t>ナド</t>
    </rPh>
    <phoneticPr fontId="3"/>
  </si>
  <si>
    <t>B2/A4</t>
    <phoneticPr fontId="3"/>
  </si>
  <si>
    <t>（注1）4月1日現在の在籍児童数には一時保育、定期利用、私的契約児童を含めた人数を記入してください。</t>
    <rPh sb="41" eb="43">
      <t>キニュウ</t>
    </rPh>
    <phoneticPr fontId="3"/>
  </si>
  <si>
    <t>検査日
現在
（注1）</t>
    <rPh sb="0" eb="2">
      <t>ケンサ</t>
    </rPh>
    <phoneticPr fontId="3"/>
  </si>
  <si>
    <t>（注1）検査日現在の本ページは記入不要です。</t>
    <rPh sb="17" eb="19">
      <t>フヨウ</t>
    </rPh>
    <phoneticPr fontId="3"/>
  </si>
  <si>
    <t>※　本加算認定時は４歳以上児配置改善加算の認定不可</t>
    <phoneticPr fontId="3"/>
  </si>
  <si>
    <t>　１　児童の入所状況及び必要保育教諭等数　※　定員及び在籍児童数はP.2より自動記入されます。</t>
    <rPh sb="10" eb="11">
      <t>オヨ</t>
    </rPh>
    <rPh sb="12" eb="14">
      <t>ヒツヨウ</t>
    </rPh>
    <rPh sb="19" eb="20">
      <t>スウ</t>
    </rPh>
    <rPh sb="23" eb="25">
      <t>テイイン</t>
    </rPh>
    <rPh sb="25" eb="26">
      <t>オヨ</t>
    </rPh>
    <rPh sb="27" eb="29">
      <t>ザイセキ</t>
    </rPh>
    <rPh sb="29" eb="31">
      <t>ジドウ</t>
    </rPh>
    <rPh sb="31" eb="32">
      <t>スウ</t>
    </rPh>
    <rPh sb="38" eb="40">
      <t>ジドウ</t>
    </rPh>
    <rPh sb="40" eb="42">
      <t>キニュウ</t>
    </rPh>
    <phoneticPr fontId="3"/>
  </si>
  <si>
    <t>必要常勤保育教諭等数
VとWで多い方（X）を配置</t>
    <rPh sb="0" eb="2">
      <t>ヒツヨウ</t>
    </rPh>
    <rPh sb="2" eb="4">
      <t>ジョウキン</t>
    </rPh>
    <rPh sb="9" eb="10">
      <t>スウ</t>
    </rPh>
    <rPh sb="15" eb="16">
      <t>オオ</t>
    </rPh>
    <rPh sb="17" eb="18">
      <t>ホウ</t>
    </rPh>
    <rPh sb="22" eb="24">
      <t>ハイチ</t>
    </rPh>
    <phoneticPr fontId="3"/>
  </si>
  <si>
    <t>全施設に主幹保育教諭等２人を専任化させるための代替保育教諭等２人を加配（うち１人は非常勤講師等でも可とする）</t>
    <rPh sb="0" eb="1">
      <t>ゼン</t>
    </rPh>
    <rPh sb="1" eb="3">
      <t>シセツ</t>
    </rPh>
    <rPh sb="4" eb="6">
      <t>シュカン</t>
    </rPh>
    <rPh sb="12" eb="13">
      <t>ニン</t>
    </rPh>
    <rPh sb="14" eb="16">
      <t>センニン</t>
    </rPh>
    <rPh sb="16" eb="17">
      <t>カ</t>
    </rPh>
    <rPh sb="23" eb="24">
      <t>ダイ</t>
    </rPh>
    <rPh sb="24" eb="25">
      <t>カ</t>
    </rPh>
    <rPh sb="31" eb="32">
      <t>ニン</t>
    </rPh>
    <rPh sb="33" eb="35">
      <t>カハイ</t>
    </rPh>
    <rPh sb="39" eb="40">
      <t>ニン</t>
    </rPh>
    <rPh sb="41" eb="44">
      <t>ヒジョウキン</t>
    </rPh>
    <rPh sb="44" eb="47">
      <t>コウシナド</t>
    </rPh>
    <rPh sb="49" eb="50">
      <t>カ</t>
    </rPh>
    <phoneticPr fontId="3"/>
  </si>
  <si>
    <t>教育標準時間認定子どもの利用定員を設定しない場合は、主幹保育教諭等・代替え常勤保育教諭等は１人で可</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rPh sb="26" eb="28">
      <t>シュカン</t>
    </rPh>
    <rPh sb="34" eb="35">
      <t>ダイ</t>
    </rPh>
    <rPh sb="35" eb="36">
      <t>カ</t>
    </rPh>
    <rPh sb="37" eb="39">
      <t>ジョウキン</t>
    </rPh>
    <rPh sb="46" eb="47">
      <t>ニン</t>
    </rPh>
    <rPh sb="48" eb="49">
      <t>カ</t>
    </rPh>
    <phoneticPr fontId="3"/>
  </si>
  <si>
    <t>（注3）保育教諭等の配置不足がある場合、施設型給付費の金額算定に影響する場合がありますので、台東区学務課こども園担当までご連絡ください。</t>
    <rPh sb="10" eb="12">
      <t>ハイチ</t>
    </rPh>
    <rPh sb="12" eb="14">
      <t>フソク</t>
    </rPh>
    <rPh sb="17" eb="19">
      <t>バアイ</t>
    </rPh>
    <rPh sb="20" eb="23">
      <t>シセツガタ</t>
    </rPh>
    <rPh sb="23" eb="25">
      <t>キュウフ</t>
    </rPh>
    <rPh sb="25" eb="26">
      <t>ヒ</t>
    </rPh>
    <rPh sb="27" eb="29">
      <t>キンガク</t>
    </rPh>
    <rPh sb="29" eb="31">
      <t>サンテイ</t>
    </rPh>
    <rPh sb="32" eb="34">
      <t>エイキョウ</t>
    </rPh>
    <rPh sb="36" eb="38">
      <t>バアイ</t>
    </rPh>
    <rPh sb="46" eb="49">
      <t>タイトウク</t>
    </rPh>
    <rPh sb="49" eb="52">
      <t>ガクムカ</t>
    </rPh>
    <rPh sb="55" eb="56">
      <t>エン</t>
    </rPh>
    <rPh sb="56" eb="58">
      <t>タントウ</t>
    </rPh>
    <rPh sb="61" eb="63">
      <t>レンラク</t>
    </rPh>
    <phoneticPr fontId="3"/>
  </si>
  <si>
    <t>（参考）公定価格による加配</t>
    <rPh sb="1" eb="3">
      <t>サンコウ</t>
    </rPh>
    <rPh sb="4" eb="6">
      <t>コウテイ</t>
    </rPh>
    <rPh sb="6" eb="8">
      <t>カカク</t>
    </rPh>
    <rPh sb="11" eb="13">
      <t>カハイ</t>
    </rPh>
    <phoneticPr fontId="3"/>
  </si>
  <si>
    <t>×</t>
  </si>
  <si>
    <t>施設長等が兼務</t>
  </si>
  <si>
    <t>調理業務委託</t>
  </si>
  <si>
    <t>年度　指導監査調書（確認監査）＜公設公営認定こども園（幼保連携型）＞</t>
    <rPh sb="3" eb="5">
      <t>シドウ</t>
    </rPh>
    <rPh sb="5" eb="7">
      <t>カンサ</t>
    </rPh>
    <rPh sb="7" eb="9">
      <t>チョウショ</t>
    </rPh>
    <rPh sb="10" eb="12">
      <t>カクニン</t>
    </rPh>
    <rPh sb="12" eb="14">
      <t>カンサ</t>
    </rPh>
    <rPh sb="16" eb="18">
      <t>コウセツ</t>
    </rPh>
    <rPh sb="18" eb="20">
      <t>コウエイ</t>
    </rPh>
    <rPh sb="20" eb="22">
      <t>ニンテイ</t>
    </rPh>
    <rPh sb="25" eb="26">
      <t>エン</t>
    </rPh>
    <rPh sb="27" eb="29">
      <t>ヨウホ</t>
    </rPh>
    <rPh sb="29" eb="31">
      <t>レンケイ</t>
    </rPh>
    <phoneticPr fontId="3"/>
  </si>
  <si>
    <t>　　　(3)説明している事項　　説明している事項に◯をしてください。</t>
    <rPh sb="6" eb="8">
      <t>セツメイ</t>
    </rPh>
    <rPh sb="12" eb="14">
      <t>ジコウ</t>
    </rPh>
    <rPh sb="16" eb="18">
      <t>セツメイ</t>
    </rPh>
    <rPh sb="22" eb="24">
      <t>ジコウ</t>
    </rPh>
    <phoneticPr fontId="3"/>
  </si>
  <si>
    <t>　　　(6)ホームページの種類　　掲載しているホームページ媒体に◯をしてください。</t>
    <rPh sb="13" eb="15">
      <t>シュルイ</t>
    </rPh>
    <rPh sb="17" eb="19">
      <t>ケイサイ</t>
    </rPh>
    <rPh sb="29" eb="31">
      <t>バイタイ</t>
    </rPh>
    <phoneticPr fontId="3"/>
  </si>
  <si>
    <t>２枚</t>
    <rPh sb="1" eb="2">
      <t>マイ</t>
    </rPh>
    <phoneticPr fontId="3"/>
  </si>
  <si>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3"/>
  </si>
  <si>
    <t>（注2）本シートでいう保育教諭等とは、幼稚園教諭免許状を有する者又は保育士としての登録を受けた者をいいます（経過措置期間終了後は幼稚園教諭免許状を有し、かつ、保育士</t>
    <rPh sb="4" eb="5">
      <t>ホン</t>
    </rPh>
    <rPh sb="11" eb="13">
      <t>ホイク</t>
    </rPh>
    <rPh sb="19" eb="22">
      <t>ヨウチエン</t>
    </rPh>
    <rPh sb="22" eb="24">
      <t>キョウユ</t>
    </rPh>
    <rPh sb="24" eb="26">
      <t>メンキョ</t>
    </rPh>
    <rPh sb="26" eb="27">
      <t>ジョウ</t>
    </rPh>
    <rPh sb="28" eb="29">
      <t>ユウ</t>
    </rPh>
    <rPh sb="31" eb="32">
      <t>モノ</t>
    </rPh>
    <rPh sb="32" eb="33">
      <t>マタ</t>
    </rPh>
    <rPh sb="34" eb="37">
      <t>ホイクシ</t>
    </rPh>
    <rPh sb="35" eb="36">
      <t>ハグク</t>
    </rPh>
    <rPh sb="36" eb="37">
      <t>シ</t>
    </rPh>
    <rPh sb="41" eb="43">
      <t>トウロク</t>
    </rPh>
    <rPh sb="44" eb="45">
      <t>ウ</t>
    </rPh>
    <rPh sb="47" eb="48">
      <t>モノ</t>
    </rPh>
    <rPh sb="54" eb="56">
      <t>ケイカ</t>
    </rPh>
    <rPh sb="56" eb="58">
      <t>ソチ</t>
    </rPh>
    <rPh sb="58" eb="60">
      <t>キカン</t>
    </rPh>
    <rPh sb="60" eb="62">
      <t>シュウリョウ</t>
    </rPh>
    <rPh sb="62" eb="63">
      <t>ゴ</t>
    </rPh>
    <rPh sb="64" eb="67">
      <t>ヨウチエン</t>
    </rPh>
    <rPh sb="67" eb="69">
      <t>キョウユ</t>
    </rPh>
    <rPh sb="69" eb="71">
      <t>メンキョ</t>
    </rPh>
    <rPh sb="71" eb="72">
      <t>ジョウ</t>
    </rPh>
    <rPh sb="73" eb="74">
      <t>ユウ</t>
    </rPh>
    <rPh sb="79" eb="82">
      <t>ホイクシ</t>
    </rPh>
    <phoneticPr fontId="3"/>
  </si>
  <si>
    <t>　　　 としての登録を受けた者となります。）。　　</t>
    <phoneticPr fontId="3"/>
  </si>
  <si>
    <t>令和７年
４月１日
現在</t>
    <phoneticPr fontId="3"/>
  </si>
  <si>
    <t>検査日
現在
（注1）</t>
    <phoneticPr fontId="3"/>
  </si>
  <si>
    <t>区分Ａ（配置）</t>
    <phoneticPr fontId="3"/>
  </si>
  <si>
    <t>（注1）4月1日現在の在籍児童数には一時保育、定期利用、私的契約児童を含めた人数を記入してください。</t>
    <rPh sb="41" eb="43">
      <t>キニュウ</t>
    </rPh>
    <phoneticPr fontId="4"/>
  </si>
  <si>
    <t>（注2）検査日現在の欄は記入不要です。</t>
    <rPh sb="14" eb="16">
      <t>フヨウ</t>
    </rPh>
    <phoneticPr fontId="4"/>
  </si>
  <si>
    <t>○</t>
    <phoneticPr fontId="3"/>
  </si>
  <si>
    <t>　２　その他職員に係る加算の認定・配置状況</t>
    <rPh sb="5" eb="6">
      <t>ホカ</t>
    </rPh>
    <rPh sb="6" eb="8">
      <t>ショクイン</t>
    </rPh>
    <rPh sb="9" eb="10">
      <t>カカ</t>
    </rPh>
    <rPh sb="11" eb="13">
      <t>カサン</t>
    </rPh>
    <rPh sb="14" eb="16">
      <t>ニンテイ</t>
    </rPh>
    <rPh sb="17" eb="19">
      <t>ハイチ</t>
    </rPh>
    <rPh sb="19" eb="21">
      <t>ジョウキョウ</t>
    </rPh>
    <phoneticPr fontId="3"/>
  </si>
  <si>
    <t>　　３　事故発生の防止のための措置</t>
    <rPh sb="4" eb="6">
      <t>ジコ</t>
    </rPh>
    <rPh sb="6" eb="8">
      <t>ハッセイ</t>
    </rPh>
    <rPh sb="9" eb="11">
      <t>ボウシ</t>
    </rPh>
    <rPh sb="15" eb="17">
      <t>ソチ</t>
    </rPh>
    <phoneticPr fontId="3"/>
  </si>
  <si>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3"/>
  </si>
  <si>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3"/>
  </si>
  <si>
    <t>　　　(1)事故発生の防止のための指針</t>
    <rPh sb="6" eb="8">
      <t>ジコ</t>
    </rPh>
    <rPh sb="8" eb="10">
      <t>ハッセイ</t>
    </rPh>
    <rPh sb="11" eb="13">
      <t>ボウシ</t>
    </rPh>
    <rPh sb="17" eb="19">
      <t>シシン</t>
    </rPh>
    <phoneticPr fontId="3"/>
  </si>
  <si>
    <t>　　　　(ｲ)指針において、以下について規定していますか。該当するものに◯をしてください。</t>
    <rPh sb="7" eb="9">
      <t>シシン</t>
    </rPh>
    <rPh sb="14" eb="16">
      <t>イカ</t>
    </rPh>
    <rPh sb="20" eb="22">
      <t>キテイ</t>
    </rPh>
    <rPh sb="29" eb="31">
      <t>ガイトウ</t>
    </rPh>
    <phoneticPr fontId="3"/>
  </si>
  <si>
    <t>　　　(2)事故発生の防止のための委員会</t>
    <rPh sb="6" eb="8">
      <t>ジコ</t>
    </rPh>
    <rPh sb="8" eb="10">
      <t>ハッセイ</t>
    </rPh>
    <rPh sb="11" eb="13">
      <t>ボウシ</t>
    </rPh>
    <rPh sb="17" eb="20">
      <t>イインカイ</t>
    </rPh>
    <phoneticPr fontId="3"/>
  </si>
  <si>
    <t>【区独自加算】
０歳児保健師加算</t>
    <rPh sb="1" eb="2">
      <t>ク</t>
    </rPh>
    <rPh sb="2" eb="4">
      <t>ドクジ</t>
    </rPh>
    <rPh sb="4" eb="6">
      <t>カサン</t>
    </rPh>
    <rPh sb="9" eb="11">
      <t>サイジ</t>
    </rPh>
    <rPh sb="11" eb="14">
      <t>ホケンシ</t>
    </rPh>
    <rPh sb="14" eb="16">
      <t>カサン</t>
    </rPh>
    <phoneticPr fontId="3"/>
  </si>
  <si>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3"/>
  </si>
  <si>
    <t>処遇改善等加算関係書類</t>
    <rPh sb="0" eb="2">
      <t>ショグウ</t>
    </rPh>
    <rPh sb="2" eb="4">
      <t>カイゼン</t>
    </rPh>
    <rPh sb="4" eb="5">
      <t>ナド</t>
    </rPh>
    <rPh sb="5" eb="7">
      <t>カサン</t>
    </rPh>
    <rPh sb="7" eb="9">
      <t>カンケイ</t>
    </rPh>
    <rPh sb="9" eb="11">
      <t>ショルイ</t>
    </rPh>
    <phoneticPr fontId="3"/>
  </si>
  <si>
    <t>各加算関係書類</t>
    <rPh sb="0" eb="1">
      <t>カク</t>
    </rPh>
    <rPh sb="1" eb="3">
      <t>カサン</t>
    </rPh>
    <rPh sb="3" eb="5">
      <t>カンケイ</t>
    </rPh>
    <rPh sb="5" eb="7">
      <t>ショルイ</t>
    </rPh>
    <phoneticPr fontId="3"/>
  </si>
  <si>
    <t>ホームページに掲載</t>
    <rPh sb="7" eb="9">
      <t>ケイサイ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</si>
</sst>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
    <numFmt numFmtId="177" formatCode="ggge&quot;年&quot;m&quot;月&quot;d&quot;日&quot;;@"/>
    <numFmt numFmtId="178" formatCode="0.0%"/>
    <numFmt numFmtId="179" formatCode="#,###&quot;円&quot;"/>
    <numFmt numFmtId="180" formatCode="0&quot;人&quot;"/>
    <numFmt numFmtId="181" formatCode="0;&quot;△ &quot;0"/>
    <numFmt numFmtId="182" formatCode="0.0_ "/>
    <numFmt numFmtId="183" formatCode="0.0"/>
  </numFmts>
  <fonts count="36">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b/>
      <sz val="11"/>
      <color theme="1"/>
      <name val="BIZ UDゴシック"/>
      <family val="3"/>
      <charset val="128"/>
    </font>
    <font>
      <b/>
      <sz val="9"/>
      <color indexed="81"/>
      <name val="游ゴシック"/>
      <family val="3"/>
      <charset val="128"/>
    </font>
    <font>
      <b/>
      <u/>
      <sz val="11"/>
      <color rgb="FFFF0000"/>
      <name val="BIZ UDゴシック"/>
      <family val="3"/>
      <charset val="128"/>
    </font>
    <font>
      <b/>
      <u/>
      <sz val="9"/>
      <color rgb="FFFF0000"/>
      <name val="BIZ UDゴシック"/>
      <family val="3"/>
      <charset val="128"/>
    </font>
    <font>
      <b/>
      <u/>
      <sz val="10"/>
      <color rgb="FFFF0000"/>
      <name val="BIZ UDゴシック"/>
      <family val="3"/>
      <charset val="128"/>
    </font>
    <font>
      <sz val="12"/>
      <color theme="1"/>
      <name val="游ゴシック"/>
      <family val="2"/>
      <scheme val="minor"/>
    </font>
    <font>
      <sz val="10"/>
      <color theme="1"/>
      <name val="游ゴシック"/>
      <family val="2"/>
      <scheme val="minor"/>
    </font>
    <font>
      <sz val="11"/>
      <color theme="0"/>
      <name val="BIZ UDゴシック"/>
      <family val="3"/>
      <charset val="128"/>
    </font>
    <font>
      <sz val="9"/>
      <name val="BIZ UDゴシック"/>
      <family val="3"/>
      <charset val="128"/>
    </font>
    <font>
      <sz val="9"/>
      <color theme="1"/>
      <name val="游ゴシック"/>
      <family val="2"/>
      <scheme val="minor"/>
    </font>
    <font>
      <b/>
      <sz val="11"/>
      <color theme="1"/>
      <name val="游ゴシック"/>
      <family val="2"/>
      <scheme val="minor"/>
    </font>
    <font>
      <b/>
      <u/>
      <sz val="8"/>
      <color rgb="FFFF0000"/>
      <name val="BIZ UDゴシック"/>
      <family val="3"/>
      <charset val="128"/>
    </font>
    <font>
      <b/>
      <u/>
      <sz val="8"/>
      <color rgb="FFFF0000"/>
      <name val="游ゴシック"/>
      <family val="2"/>
      <scheme val="minor"/>
    </font>
    <font>
      <sz val="10"/>
      <name val="BIZ UDゴシック"/>
      <family val="3"/>
      <charset val="128"/>
    </font>
    <font>
      <sz val="9"/>
      <color indexed="81"/>
      <name val="游ゴシック"/>
      <family val="3"/>
      <charset val="128"/>
      <scheme val="minor"/>
    </font>
  </fonts>
  <fills count="16">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42"/>
      </patternFill>
    </fill>
    <fill>
      <patternFill patternType="solid">
        <fgColor rgb="FFCCFFFF"/>
        <bgColor indexed="26"/>
      </patternFill>
    </fill>
    <fill>
      <patternFill patternType="solid">
        <fgColor rgb="FFA0FF78"/>
        <bgColor indexed="64"/>
      </patternFill>
    </fill>
    <fill>
      <patternFill patternType="solid">
        <fgColor theme="0" tint="-0.14999847407452621"/>
        <bgColor indexed="26"/>
      </patternFill>
    </fill>
    <fill>
      <patternFill patternType="solid">
        <fgColor theme="0" tint="-0.14999847407452621"/>
        <bgColor indexed="42"/>
      </patternFill>
    </fill>
  </fills>
  <borders count="13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right/>
      <top style="thin">
        <color indexed="8"/>
      </top>
      <bottom/>
      <diagonal style="hair">
        <color indexed="8"/>
      </diagonal>
    </border>
    <border diagonalUp="1">
      <left/>
      <right/>
      <top/>
      <bottom style="thin">
        <color indexed="8"/>
      </bottom>
      <diagonal style="hair">
        <color indexed="8"/>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8"/>
      </left>
      <right style="thin">
        <color indexed="8"/>
      </right>
      <top style="thin">
        <color indexed="8"/>
      </top>
      <bottom/>
      <diagonal/>
    </border>
    <border>
      <left/>
      <right/>
      <top style="thin">
        <color auto="1"/>
      </top>
      <bottom/>
      <diagonal/>
    </border>
    <border>
      <left/>
      <right style="thin">
        <color auto="1"/>
      </right>
      <top style="thin">
        <color auto="1"/>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64"/>
      </left>
      <right style="thin">
        <color auto="1"/>
      </right>
      <top style="thin">
        <color indexed="64"/>
      </top>
      <bottom style="thin">
        <color auto="1"/>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auto="1"/>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dashed">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right style="thin">
        <color indexed="8"/>
      </right>
      <top/>
      <bottom style="thin">
        <color indexed="8"/>
      </bottom>
      <diagonal/>
    </border>
    <border>
      <left style="thin">
        <color indexed="8"/>
      </left>
      <right style="dashed">
        <color indexed="8"/>
      </right>
      <top/>
      <bottom style="thin">
        <color indexed="8"/>
      </bottom>
      <diagonal/>
    </border>
    <border>
      <left/>
      <right style="thin">
        <color indexed="8"/>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indexed="8"/>
      </bottom>
      <diagonal/>
    </border>
    <border>
      <left style="thin">
        <color indexed="64"/>
      </left>
      <right/>
      <top style="thin">
        <color indexed="64"/>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0" fontId="2" fillId="0" borderId="0">
      <alignment vertical="center"/>
    </xf>
    <xf numFmtId="0" fontId="5" fillId="0" borderId="0"/>
    <xf numFmtId="0" fontId="13" fillId="0" borderId="0" applyBorder="0">
      <alignment vertical="center"/>
    </xf>
    <xf numFmtId="0" fontId="1" fillId="0" borderId="0">
      <alignment vertical="center"/>
    </xf>
    <xf numFmtId="0" fontId="2" fillId="0" borderId="0">
      <alignment vertical="center"/>
    </xf>
  </cellStyleXfs>
  <cellXfs count="804">
    <xf numFmtId="0" fontId="0" fillId="0" borderId="0" xfId="0"/>
    <xf numFmtId="0" fontId="6" fillId="0" borderId="0" xfId="1" applyFont="1" applyBorder="1" applyAlignment="1" applyProtection="1">
      <alignment horizontal="center" vertical="center"/>
    </xf>
    <xf numFmtId="176" fontId="6" fillId="2" borderId="0" xfId="1" applyNumberFormat="1" applyFont="1" applyFill="1" applyBorder="1" applyAlignment="1" applyProtection="1">
      <alignment vertical="center"/>
      <protection locked="0"/>
    </xf>
    <xf numFmtId="0" fontId="6" fillId="3" borderId="0" xfId="1" applyFont="1" applyFill="1" applyAlignment="1" applyProtection="1">
      <alignment vertical="center"/>
    </xf>
    <xf numFmtId="0" fontId="6" fillId="0" borderId="0" xfId="1" applyFont="1" applyAlignment="1" applyProtection="1">
      <alignment vertical="center"/>
    </xf>
    <xf numFmtId="0" fontId="7" fillId="0" borderId="0" xfId="1" applyFont="1" applyAlignment="1" applyProtection="1">
      <alignment horizontal="right" vertical="center"/>
    </xf>
    <xf numFmtId="0" fontId="6" fillId="3" borderId="2" xfId="1" applyFont="1" applyFill="1" applyBorder="1" applyAlignment="1" applyProtection="1">
      <alignment horizontal="center" vertical="center"/>
    </xf>
    <xf numFmtId="0" fontId="6" fillId="0" borderId="0" xfId="1" applyFont="1" applyBorder="1" applyAlignment="1" applyProtection="1">
      <alignment vertical="center"/>
    </xf>
    <xf numFmtId="0" fontId="6" fillId="0" borderId="0" xfId="1" applyFont="1" applyBorder="1" applyAlignment="1" applyProtection="1">
      <alignment horizontal="left" vertical="center" wrapText="1"/>
    </xf>
    <xf numFmtId="0" fontId="6" fillId="3" borderId="3" xfId="1"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6" fillId="3" borderId="1" xfId="1" applyFont="1" applyFill="1" applyBorder="1" applyAlignment="1" applyProtection="1">
      <alignment horizontal="center" vertical="center" wrapText="1"/>
    </xf>
    <xf numFmtId="0" fontId="6" fillId="0" borderId="0" xfId="1" applyFont="1" applyBorder="1" applyAlignment="1" applyProtection="1">
      <alignment horizontal="left" vertical="center"/>
    </xf>
    <xf numFmtId="0" fontId="6" fillId="0" borderId="0" xfId="1" applyFont="1" applyAlignment="1" applyProtection="1">
      <alignment horizontal="left" vertical="center"/>
    </xf>
    <xf numFmtId="0" fontId="6" fillId="3" borderId="2" xfId="1" applyFont="1" applyFill="1" applyBorder="1" applyAlignment="1" applyProtection="1">
      <alignment vertical="center"/>
    </xf>
    <xf numFmtId="0" fontId="6" fillId="3" borderId="6" xfId="1" applyFont="1" applyFill="1" applyBorder="1" applyAlignment="1" applyProtection="1">
      <alignment vertical="center"/>
    </xf>
    <xf numFmtId="0" fontId="6" fillId="3" borderId="7" xfId="1" applyFont="1" applyFill="1" applyBorder="1" applyAlignment="1" applyProtection="1">
      <alignment vertical="center"/>
    </xf>
    <xf numFmtId="0" fontId="6" fillId="3" borderId="4" xfId="1" applyFont="1" applyFill="1" applyBorder="1" applyAlignment="1" applyProtection="1">
      <alignment horizontal="center" vertical="center"/>
    </xf>
    <xf numFmtId="0" fontId="9" fillId="3" borderId="0" xfId="1" applyFont="1" applyFill="1" applyBorder="1" applyAlignment="1">
      <alignment horizontal="lef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10"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1" fillId="3" borderId="0" xfId="1" applyFont="1" applyFill="1" applyBorder="1" applyAlignment="1">
      <alignment horizontal="center" vertical="center"/>
    </xf>
    <xf numFmtId="0" fontId="12" fillId="3" borderId="0" xfId="1" applyFont="1" applyFill="1" applyBorder="1" applyAlignment="1">
      <alignment horizontal="right" vertical="center"/>
    </xf>
    <xf numFmtId="0" fontId="6" fillId="3" borderId="0" xfId="1" applyFont="1" applyFill="1" applyBorder="1" applyAlignment="1">
      <alignment horizontal="right" vertical="center"/>
    </xf>
    <xf numFmtId="0" fontId="6" fillId="3" borderId="7" xfId="1" applyFont="1" applyFill="1" applyBorder="1" applyAlignment="1" applyProtection="1">
      <alignment horizontal="center" vertical="center"/>
    </xf>
    <xf numFmtId="0" fontId="6" fillId="3" borderId="0" xfId="1" applyFont="1" applyFill="1" applyBorder="1" applyAlignment="1">
      <alignment horizontal="left" vertical="center"/>
    </xf>
    <xf numFmtId="0" fontId="6" fillId="3" borderId="5" xfId="1" applyFont="1" applyFill="1" applyBorder="1" applyAlignment="1" applyProtection="1">
      <alignment horizontal="center" vertical="center" textRotation="255"/>
    </xf>
    <xf numFmtId="0" fontId="6" fillId="3" borderId="1" xfId="1" applyFont="1" applyFill="1" applyBorder="1" applyAlignment="1" applyProtection="1">
      <alignment horizontal="left" vertical="center"/>
    </xf>
    <xf numFmtId="0" fontId="6" fillId="3" borderId="11" xfId="1" applyFont="1" applyFill="1" applyBorder="1" applyAlignment="1" applyProtection="1">
      <alignment horizontal="center" vertical="center" textRotation="255"/>
    </xf>
    <xf numFmtId="0" fontId="6" fillId="0" borderId="1" xfId="1" applyFont="1" applyBorder="1" applyAlignment="1" applyProtection="1">
      <alignment horizontal="left" vertical="center"/>
    </xf>
    <xf numFmtId="0" fontId="6" fillId="3" borderId="1" xfId="1" applyFont="1" applyFill="1" applyBorder="1" applyAlignment="1" applyProtection="1">
      <alignment horizontal="center" vertical="center"/>
      <protection locked="0"/>
    </xf>
    <xf numFmtId="0" fontId="6" fillId="0" borderId="1" xfId="1" applyFont="1" applyBorder="1" applyAlignment="1" applyProtection="1">
      <alignment horizontal="left" vertical="center"/>
      <protection locked="0"/>
    </xf>
    <xf numFmtId="0" fontId="6" fillId="3" borderId="4" xfId="1" applyFont="1" applyFill="1" applyBorder="1" applyAlignment="1" applyProtection="1">
      <alignment horizontal="center" vertical="center" textRotation="255"/>
    </xf>
    <xf numFmtId="0" fontId="6" fillId="0" borderId="1" xfId="1" applyFont="1" applyFill="1" applyBorder="1" applyAlignment="1" applyProtection="1">
      <alignment horizontal="center" vertical="center"/>
      <protection locked="0"/>
    </xf>
    <xf numFmtId="0" fontId="6" fillId="0" borderId="1" xfId="1" applyFont="1" applyFill="1" applyBorder="1" applyAlignment="1" applyProtection="1">
      <alignment horizontal="left" vertical="center"/>
      <protection locked="0"/>
    </xf>
    <xf numFmtId="0" fontId="6" fillId="3" borderId="0" xfId="1" applyFont="1" applyFill="1" applyBorder="1" applyAlignment="1" applyProtection="1">
      <alignment vertical="center"/>
    </xf>
    <xf numFmtId="0" fontId="6" fillId="0" borderId="0" xfId="1" applyFont="1" applyProtection="1"/>
    <xf numFmtId="0" fontId="6" fillId="3" borderId="5" xfId="1" applyFont="1" applyFill="1" applyBorder="1" applyAlignment="1" applyProtection="1">
      <alignment horizontal="center" vertical="center"/>
    </xf>
    <xf numFmtId="0" fontId="6" fillId="3" borderId="12" xfId="1" applyFont="1" applyFill="1" applyBorder="1" applyAlignment="1" applyProtection="1">
      <alignment horizontal="right" vertical="center"/>
    </xf>
    <xf numFmtId="0" fontId="6" fillId="3" borderId="13" xfId="1" applyFont="1" applyFill="1" applyBorder="1" applyAlignment="1" applyProtection="1">
      <alignment horizontal="left" vertical="center"/>
    </xf>
    <xf numFmtId="0" fontId="6" fillId="3" borderId="9" xfId="1" applyFont="1" applyFill="1" applyBorder="1" applyAlignment="1" applyProtection="1">
      <alignment horizontal="right" vertical="center"/>
    </xf>
    <xf numFmtId="0" fontId="6" fillId="3" borderId="14" xfId="1"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6" fillId="2" borderId="1" xfId="1" applyFont="1" applyFill="1" applyBorder="1" applyAlignment="1" applyProtection="1">
      <alignment horizontal="center" vertical="center"/>
      <protection locked="0"/>
    </xf>
    <xf numFmtId="0" fontId="8" fillId="0" borderId="0" xfId="0" applyFont="1"/>
    <xf numFmtId="0" fontId="8" fillId="0" borderId="0" xfId="0" applyFont="1" applyAlignment="1">
      <alignment vertical="center"/>
    </xf>
    <xf numFmtId="0" fontId="6" fillId="7" borderId="1" xfId="1" applyFont="1" applyFill="1" applyBorder="1" applyAlignment="1" applyProtection="1">
      <alignment horizontal="center" vertical="center"/>
      <protection locked="0"/>
    </xf>
    <xf numFmtId="0" fontId="7" fillId="0" borderId="8" xfId="1" applyFont="1" applyBorder="1" applyAlignment="1" applyProtection="1">
      <alignment vertical="center"/>
    </xf>
    <xf numFmtId="0" fontId="8" fillId="0" borderId="0" xfId="0" applyFont="1" applyAlignment="1"/>
    <xf numFmtId="0" fontId="14" fillId="0" borderId="0" xfId="0" applyFont="1" applyAlignment="1">
      <alignment vertical="center"/>
    </xf>
    <xf numFmtId="0" fontId="6" fillId="3" borderId="5" xfId="1" applyFont="1" applyFill="1" applyBorder="1" applyAlignment="1" applyProtection="1">
      <alignment horizontal="center" vertical="center"/>
    </xf>
    <xf numFmtId="0" fontId="19" fillId="0" borderId="0" xfId="0" applyFont="1"/>
    <xf numFmtId="0" fontId="6"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center" vertical="center"/>
    </xf>
    <xf numFmtId="0" fontId="6" fillId="3" borderId="0" xfId="1" applyFont="1" applyFill="1" applyAlignment="1">
      <alignment horizontal="left" vertical="center"/>
    </xf>
    <xf numFmtId="0" fontId="9" fillId="3" borderId="0" xfId="1" applyFont="1" applyFill="1" applyAlignment="1">
      <alignment horizontal="left" vertical="center"/>
    </xf>
    <xf numFmtId="0" fontId="6" fillId="3" borderId="0" xfId="1" applyFont="1" applyFill="1" applyAlignment="1">
      <alignment horizontal="center" vertical="center"/>
    </xf>
    <xf numFmtId="0" fontId="6" fillId="3" borderId="0" xfId="1" applyFont="1" applyFill="1" applyAlignment="1">
      <alignment vertical="center"/>
    </xf>
    <xf numFmtId="0" fontId="10" fillId="3" borderId="0" xfId="1" applyFont="1" applyFill="1" applyAlignment="1">
      <alignment vertical="center"/>
    </xf>
    <xf numFmtId="0" fontId="11" fillId="3" borderId="0" xfId="1" applyFont="1" applyFill="1" applyAlignment="1">
      <alignment vertical="center"/>
    </xf>
    <xf numFmtId="0" fontId="12" fillId="3" borderId="0" xfId="1" applyFont="1" applyFill="1" applyAlignment="1">
      <alignment vertical="center"/>
    </xf>
    <xf numFmtId="0" fontId="11" fillId="3" borderId="0" xfId="1" applyFont="1" applyFill="1" applyAlignment="1">
      <alignment horizontal="center" vertical="center"/>
    </xf>
    <xf numFmtId="0" fontId="12" fillId="3" borderId="0" xfId="1" applyFont="1" applyFill="1" applyAlignment="1">
      <alignment horizontal="right" vertical="center"/>
    </xf>
    <xf numFmtId="0" fontId="6" fillId="3" borderId="0" xfId="1" applyFont="1" applyFill="1" applyAlignment="1">
      <alignment horizontal="right" vertical="center"/>
    </xf>
    <xf numFmtId="0" fontId="6" fillId="3" borderId="4" xfId="1" applyFont="1" applyFill="1" applyBorder="1" applyAlignment="1">
      <alignment horizontal="center" vertical="center" textRotation="255"/>
    </xf>
    <xf numFmtId="0" fontId="6" fillId="3" borderId="45" xfId="1" applyFont="1" applyFill="1" applyBorder="1" applyAlignment="1">
      <alignment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textRotation="255"/>
    </xf>
    <xf numFmtId="0" fontId="6" fillId="3" borderId="47" xfId="1" applyFont="1" applyFill="1" applyBorder="1" applyAlignment="1">
      <alignment horizontal="left" vertical="center"/>
    </xf>
    <xf numFmtId="0" fontId="6" fillId="0" borderId="47" xfId="1" applyFont="1" applyBorder="1" applyAlignment="1">
      <alignment horizontal="left" vertical="center"/>
    </xf>
    <xf numFmtId="0" fontId="6" fillId="3" borderId="47" xfId="1" applyFont="1" applyFill="1" applyBorder="1" applyAlignment="1" applyProtection="1">
      <alignment horizontal="center" vertical="center"/>
      <protection locked="0"/>
    </xf>
    <xf numFmtId="0" fontId="6" fillId="0" borderId="47" xfId="1" applyFont="1" applyBorder="1" applyAlignment="1" applyProtection="1">
      <alignment horizontal="left" vertical="center"/>
      <protection locked="0"/>
    </xf>
    <xf numFmtId="0" fontId="6" fillId="0" borderId="47" xfId="1" applyFont="1" applyBorder="1" applyAlignment="1" applyProtection="1">
      <alignment horizontal="center" vertical="center"/>
      <protection locked="0"/>
    </xf>
    <xf numFmtId="0" fontId="6" fillId="3" borderId="53" xfId="1" applyFont="1" applyFill="1" applyBorder="1" applyAlignment="1">
      <alignment horizontal="center" vertical="center" textRotation="255"/>
    </xf>
    <xf numFmtId="0" fontId="6" fillId="3" borderId="54" xfId="1" applyFont="1" applyFill="1" applyBorder="1" applyAlignment="1">
      <alignment vertical="center"/>
    </xf>
    <xf numFmtId="0" fontId="6" fillId="3" borderId="55" xfId="1" applyFont="1" applyFill="1" applyBorder="1" applyAlignment="1">
      <alignment horizontal="center" vertical="center"/>
    </xf>
    <xf numFmtId="0" fontId="6" fillId="3" borderId="56" xfId="1" applyFont="1" applyFill="1" applyBorder="1" applyAlignment="1">
      <alignment horizontal="center" vertical="center"/>
    </xf>
    <xf numFmtId="0" fontId="6" fillId="3" borderId="57" xfId="1" applyFont="1" applyFill="1" applyBorder="1" applyAlignment="1">
      <alignment horizontal="center" vertical="center" textRotation="255"/>
    </xf>
    <xf numFmtId="0" fontId="6" fillId="3" borderId="56" xfId="1" applyFont="1" applyFill="1" applyBorder="1" applyAlignment="1">
      <alignment horizontal="left" vertical="center"/>
    </xf>
    <xf numFmtId="0" fontId="6" fillId="0" borderId="56" xfId="1" applyFont="1" applyBorder="1" applyAlignment="1">
      <alignment horizontal="left" vertical="center"/>
    </xf>
    <xf numFmtId="0" fontId="6" fillId="3" borderId="56" xfId="1" applyFont="1" applyFill="1" applyBorder="1" applyAlignment="1" applyProtection="1">
      <alignment horizontal="center" vertical="center"/>
      <protection locked="0"/>
    </xf>
    <xf numFmtId="0" fontId="6" fillId="0" borderId="56" xfId="1" applyFont="1" applyBorder="1" applyAlignment="1" applyProtection="1">
      <alignment horizontal="left" vertical="center"/>
      <protection locked="0"/>
    </xf>
    <xf numFmtId="0" fontId="6" fillId="0" borderId="56" xfId="1" applyFont="1" applyBorder="1" applyAlignment="1" applyProtection="1">
      <alignment horizontal="center" vertical="center"/>
      <protection locked="0"/>
    </xf>
    <xf numFmtId="0" fontId="6" fillId="0" borderId="0" xfId="6" applyFont="1" applyAlignment="1"/>
    <xf numFmtId="0" fontId="0" fillId="0" borderId="0" xfId="0" applyAlignment="1">
      <alignment vertical="center"/>
    </xf>
    <xf numFmtId="0" fontId="0" fillId="0" borderId="0" xfId="0" applyAlignment="1">
      <alignment horizontal="center" vertical="center"/>
    </xf>
    <xf numFmtId="0" fontId="6" fillId="11" borderId="47" xfId="1" applyFont="1" applyFill="1" applyBorder="1" applyAlignment="1" applyProtection="1">
      <alignment horizontal="center" vertical="center"/>
      <protection locked="0"/>
    </xf>
    <xf numFmtId="0" fontId="7" fillId="7" borderId="1" xfId="1" applyFont="1" applyFill="1" applyBorder="1" applyAlignment="1" applyProtection="1">
      <alignment horizontal="center" vertical="center"/>
      <protection locked="0"/>
    </xf>
    <xf numFmtId="177" fontId="6" fillId="7" borderId="4" xfId="1" applyNumberFormat="1" applyFont="1" applyFill="1" applyBorder="1" applyAlignment="1" applyProtection="1">
      <alignment horizontal="center" vertical="center" shrinkToFit="1"/>
      <protection locked="0"/>
    </xf>
    <xf numFmtId="178" fontId="6" fillId="7" borderId="15" xfId="1" applyNumberFormat="1" applyFont="1" applyFill="1" applyBorder="1" applyAlignment="1" applyProtection="1">
      <alignment vertical="center"/>
      <protection locked="0"/>
    </xf>
    <xf numFmtId="0" fontId="6" fillId="7" borderId="47" xfId="1" applyFont="1" applyFill="1" applyBorder="1" applyAlignment="1" applyProtection="1">
      <alignment horizontal="center" vertical="center"/>
      <protection locked="0"/>
    </xf>
    <xf numFmtId="0" fontId="6" fillId="7" borderId="56" xfId="1" applyFont="1" applyFill="1" applyBorder="1" applyAlignment="1" applyProtection="1">
      <alignment horizontal="center" vertical="center"/>
      <protection locked="0"/>
    </xf>
    <xf numFmtId="0" fontId="8" fillId="0" borderId="0" xfId="0" applyFont="1" applyAlignment="1" applyProtection="1">
      <alignment vertical="center"/>
    </xf>
    <xf numFmtId="0" fontId="0" fillId="0" borderId="36" xfId="0" applyBorder="1" applyAlignment="1" applyProtection="1">
      <alignment horizontal="center" vertical="center"/>
    </xf>
    <xf numFmtId="0" fontId="8" fillId="0" borderId="81" xfId="0" applyFont="1" applyBorder="1" applyAlignment="1" applyProtection="1">
      <alignment horizontal="center" vertical="center"/>
    </xf>
    <xf numFmtId="0" fontId="8" fillId="0" borderId="80"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06" xfId="0" applyFont="1" applyBorder="1" applyAlignment="1" applyProtection="1">
      <alignment horizontal="center" vertical="center"/>
    </xf>
    <xf numFmtId="0" fontId="8" fillId="0" borderId="33" xfId="0" applyFont="1" applyBorder="1" applyAlignment="1" applyProtection="1">
      <alignment horizontal="center" vertical="center"/>
    </xf>
    <xf numFmtId="0" fontId="0" fillId="0" borderId="35" xfId="0" applyBorder="1" applyAlignment="1" applyProtection="1">
      <alignment horizontal="center" vertical="center"/>
    </xf>
    <xf numFmtId="0" fontId="0" fillId="0" borderId="67" xfId="0" applyBorder="1" applyAlignment="1" applyProtection="1">
      <alignment horizontal="center" vertical="center"/>
    </xf>
    <xf numFmtId="0" fontId="8" fillId="0" borderId="41" xfId="0" applyFont="1" applyBorder="1" applyProtection="1"/>
    <xf numFmtId="0" fontId="8" fillId="0" borderId="68" xfId="0" applyFont="1" applyBorder="1" applyProtection="1"/>
    <xf numFmtId="0" fontId="8" fillId="0" borderId="67" xfId="0" applyFont="1" applyBorder="1" applyProtection="1"/>
    <xf numFmtId="0" fontId="8" fillId="0" borderId="39"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81" xfId="0" applyFont="1" applyBorder="1" applyAlignment="1" applyProtection="1">
      <alignment vertical="center"/>
    </xf>
    <xf numFmtId="0" fontId="8" fillId="0" borderId="8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80" xfId="0" applyFont="1" applyFill="1" applyBorder="1" applyAlignment="1" applyProtection="1">
      <alignment vertical="center"/>
    </xf>
    <xf numFmtId="0" fontId="8" fillId="0" borderId="0" xfId="0" applyFont="1" applyBorder="1" applyAlignment="1" applyProtection="1">
      <alignment vertical="center"/>
    </xf>
    <xf numFmtId="0" fontId="8" fillId="0" borderId="40"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8" fillId="0" borderId="40" xfId="0" applyFont="1" applyFill="1" applyBorder="1" applyAlignment="1" applyProtection="1">
      <alignment vertical="center"/>
    </xf>
    <xf numFmtId="180" fontId="8" fillId="0" borderId="10" xfId="0" applyNumberFormat="1" applyFont="1" applyBorder="1" applyAlignment="1" applyProtection="1">
      <alignment vertical="center"/>
    </xf>
    <xf numFmtId="0" fontId="8" fillId="0" borderId="41" xfId="0" applyFont="1" applyBorder="1" applyAlignment="1" applyProtection="1">
      <alignment vertical="center"/>
    </xf>
    <xf numFmtId="0" fontId="8" fillId="0" borderId="68"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68" xfId="0" applyFont="1" applyFill="1" applyBorder="1" applyAlignment="1" applyProtection="1">
      <alignment vertical="center"/>
    </xf>
    <xf numFmtId="0" fontId="8" fillId="0" borderId="39"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0" xfId="0" applyFont="1" applyBorder="1" applyAlignment="1" applyProtection="1">
      <alignment vertical="center"/>
    </xf>
    <xf numFmtId="0" fontId="8" fillId="0" borderId="7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13" borderId="0" xfId="0" applyFont="1" applyFill="1" applyBorder="1" applyAlignment="1" applyProtection="1">
      <alignment horizontal="center" vertical="center"/>
    </xf>
    <xf numFmtId="178" fontId="8" fillId="0" borderId="10" xfId="0" applyNumberFormat="1" applyFont="1" applyBorder="1" applyAlignment="1" applyProtection="1">
      <alignment vertical="center"/>
    </xf>
    <xf numFmtId="0" fontId="8" fillId="9" borderId="41" xfId="0" applyFont="1" applyFill="1" applyBorder="1" applyAlignment="1" applyProtection="1">
      <alignment vertical="center"/>
    </xf>
    <xf numFmtId="182" fontId="8" fillId="9" borderId="41" xfId="0" applyNumberFormat="1" applyFont="1" applyFill="1" applyBorder="1" applyAlignment="1" applyProtection="1">
      <alignment horizontal="center" vertical="center"/>
    </xf>
    <xf numFmtId="0" fontId="8" fillId="9" borderId="68" xfId="0" applyFont="1" applyFill="1" applyBorder="1" applyAlignment="1" applyProtection="1">
      <alignment horizontal="center" vertical="center"/>
    </xf>
    <xf numFmtId="0" fontId="8" fillId="9" borderId="67" xfId="0" applyFont="1" applyFill="1" applyBorder="1" applyAlignment="1" applyProtection="1">
      <alignment horizontal="center" vertical="center"/>
    </xf>
    <xf numFmtId="0" fontId="8" fillId="9" borderId="41" xfId="0" applyFont="1" applyFill="1" applyBorder="1" applyAlignment="1" applyProtection="1">
      <alignment horizontal="center" vertical="center"/>
    </xf>
    <xf numFmtId="0" fontId="8" fillId="9" borderId="67" xfId="0" applyFont="1" applyFill="1" applyBorder="1" applyAlignment="1" applyProtection="1">
      <alignment vertical="center"/>
    </xf>
    <xf numFmtId="0" fontId="8" fillId="0" borderId="36" xfId="0" applyFont="1" applyBorder="1" applyAlignment="1" applyProtection="1">
      <alignment vertical="center"/>
    </xf>
    <xf numFmtId="0" fontId="8" fillId="0" borderId="80" xfId="0" applyFont="1" applyBorder="1" applyAlignment="1" applyProtection="1">
      <alignment vertical="center"/>
    </xf>
    <xf numFmtId="0" fontId="8" fillId="0" borderId="10" xfId="0" applyNumberFormat="1" applyFont="1" applyBorder="1" applyAlignment="1" applyProtection="1">
      <alignment vertical="center"/>
    </xf>
    <xf numFmtId="183" fontId="8" fillId="0" borderId="10" xfId="0" applyNumberFormat="1" applyFont="1" applyBorder="1" applyAlignment="1" applyProtection="1">
      <alignment vertical="center"/>
    </xf>
    <xf numFmtId="178" fontId="8" fillId="0" borderId="34" xfId="0" applyNumberFormat="1" applyFont="1" applyBorder="1" applyAlignment="1" applyProtection="1">
      <alignment vertical="center"/>
    </xf>
    <xf numFmtId="0" fontId="8" fillId="0" borderId="10" xfId="0" applyFont="1" applyBorder="1" applyAlignment="1" applyProtection="1">
      <alignment horizontal="center" vertical="center" shrinkToFit="1"/>
    </xf>
    <xf numFmtId="0" fontId="8" fillId="0" borderId="33" xfId="0" applyFont="1" applyBorder="1" applyAlignment="1" applyProtection="1">
      <alignment vertical="center"/>
    </xf>
    <xf numFmtId="180" fontId="21" fillId="9" borderId="104" xfId="0" applyNumberFormat="1" applyFont="1" applyFill="1" applyBorder="1" applyAlignment="1" applyProtection="1">
      <alignment vertical="center"/>
    </xf>
    <xf numFmtId="0" fontId="8" fillId="0" borderId="0" xfId="0" applyFont="1" applyProtection="1"/>
    <xf numFmtId="178" fontId="6" fillId="15" borderId="15" xfId="1" applyNumberFormat="1" applyFont="1" applyFill="1" applyBorder="1" applyAlignment="1" applyProtection="1">
      <alignment vertical="center"/>
      <protection locked="0"/>
    </xf>
    <xf numFmtId="0" fontId="8" fillId="10" borderId="81" xfId="0" applyFont="1" applyFill="1" applyBorder="1" applyAlignment="1" applyProtection="1">
      <alignment vertical="center"/>
    </xf>
    <xf numFmtId="0" fontId="8" fillId="10" borderId="80" xfId="0" applyFont="1" applyFill="1" applyBorder="1" applyAlignment="1" applyProtection="1">
      <alignment horizontal="center" vertical="center"/>
    </xf>
    <xf numFmtId="0" fontId="8" fillId="10" borderId="36" xfId="0" applyFont="1" applyFill="1" applyBorder="1" applyAlignment="1" applyProtection="1">
      <alignment horizontal="center" vertical="center"/>
    </xf>
    <xf numFmtId="0" fontId="8" fillId="10" borderId="80" xfId="0" applyFont="1" applyFill="1" applyBorder="1" applyAlignment="1" applyProtection="1">
      <alignment vertical="center"/>
    </xf>
    <xf numFmtId="0" fontId="8" fillId="10" borderId="41" xfId="0" applyFont="1" applyFill="1" applyBorder="1" applyAlignment="1" applyProtection="1">
      <alignment vertical="center"/>
    </xf>
    <xf numFmtId="0" fontId="8" fillId="10" borderId="68" xfId="0" applyFont="1" applyFill="1" applyBorder="1" applyAlignment="1" applyProtection="1">
      <alignment horizontal="center" vertical="center"/>
    </xf>
    <xf numFmtId="0" fontId="8" fillId="10" borderId="67" xfId="0" applyFont="1" applyFill="1" applyBorder="1" applyAlignment="1" applyProtection="1">
      <alignment horizontal="center" vertical="center"/>
    </xf>
    <xf numFmtId="0" fontId="8" fillId="10" borderId="41" xfId="0" applyFont="1" applyFill="1" applyBorder="1" applyAlignment="1" applyProtection="1">
      <alignment horizontal="center" vertical="center"/>
    </xf>
    <xf numFmtId="0" fontId="8" fillId="10" borderId="67" xfId="0" applyFont="1" applyFill="1" applyBorder="1" applyAlignment="1" applyProtection="1">
      <alignment vertical="center"/>
    </xf>
    <xf numFmtId="180" fontId="21" fillId="10" borderId="104" xfId="0" applyNumberFormat="1" applyFont="1" applyFill="1" applyBorder="1" applyAlignment="1" applyProtection="1">
      <alignment vertical="center"/>
    </xf>
    <xf numFmtId="0" fontId="8" fillId="10" borderId="0" xfId="0" applyFont="1" applyFill="1" applyBorder="1" applyAlignment="1" applyProtection="1">
      <alignment vertical="center"/>
    </xf>
    <xf numFmtId="0" fontId="8" fillId="10" borderId="40" xfId="0" applyFont="1" applyFill="1" applyBorder="1" applyAlignment="1" applyProtection="1">
      <alignment horizontal="center" vertical="center"/>
    </xf>
    <xf numFmtId="0" fontId="8" fillId="10" borderId="79" xfId="0" applyFont="1" applyFill="1" applyBorder="1" applyAlignment="1" applyProtection="1">
      <alignment horizontal="center" vertical="center"/>
    </xf>
    <xf numFmtId="0" fontId="8" fillId="10" borderId="40" xfId="0" applyFont="1" applyFill="1" applyBorder="1" applyAlignment="1" applyProtection="1">
      <alignment vertical="center"/>
    </xf>
    <xf numFmtId="0" fontId="8" fillId="10" borderId="68" xfId="0" applyFont="1" applyFill="1" applyBorder="1" applyAlignment="1" applyProtection="1">
      <alignment vertical="center"/>
    </xf>
    <xf numFmtId="180" fontId="8" fillId="10" borderId="10" xfId="0" applyNumberFormat="1" applyFont="1" applyFill="1" applyBorder="1" applyAlignment="1" applyProtection="1">
      <alignment vertical="center"/>
    </xf>
    <xf numFmtId="178" fontId="8" fillId="10" borderId="10" xfId="0" applyNumberFormat="1" applyFont="1" applyFill="1" applyBorder="1" applyAlignment="1" applyProtection="1">
      <alignment vertical="center"/>
    </xf>
    <xf numFmtId="0" fontId="8" fillId="10" borderId="33" xfId="0" applyFont="1" applyFill="1" applyBorder="1" applyAlignment="1" applyProtection="1">
      <alignment vertical="center"/>
    </xf>
    <xf numFmtId="0" fontId="8" fillId="0" borderId="39" xfId="0" applyFont="1" applyBorder="1" applyAlignment="1" applyProtection="1">
      <alignment horizontal="center" vertical="center"/>
    </xf>
    <xf numFmtId="0" fontId="8" fillId="0" borderId="35" xfId="0" applyFont="1" applyBorder="1" applyAlignment="1" applyProtection="1">
      <alignment horizontal="center" vertical="center"/>
    </xf>
    <xf numFmtId="0" fontId="0" fillId="0" borderId="35" xfId="0" applyBorder="1" applyAlignment="1" applyProtection="1">
      <alignment horizontal="center" vertical="center"/>
    </xf>
    <xf numFmtId="182" fontId="8" fillId="9" borderId="41" xfId="0" applyNumberFormat="1"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0" fillId="0" borderId="67" xfId="0" applyBorder="1" applyAlignment="1" applyProtection="1">
      <alignment horizontal="center" vertical="center"/>
    </xf>
    <xf numFmtId="0" fontId="8" fillId="0" borderId="10" xfId="0" applyFont="1" applyBorder="1" applyAlignment="1" applyProtection="1">
      <alignment vertical="center"/>
    </xf>
    <xf numFmtId="0" fontId="8" fillId="0" borderId="36" xfId="0" applyFont="1" applyBorder="1" applyAlignment="1" applyProtection="1">
      <alignment vertical="center"/>
    </xf>
    <xf numFmtId="0" fontId="8" fillId="0" borderId="33" xfId="0" applyFont="1" applyBorder="1" applyAlignment="1" applyProtection="1">
      <alignment vertical="center"/>
    </xf>
    <xf numFmtId="182" fontId="8" fillId="10" borderId="41" xfId="0" applyNumberFormat="1" applyFont="1" applyFill="1" applyBorder="1" applyAlignment="1" applyProtection="1">
      <alignment horizontal="center" vertical="center"/>
    </xf>
    <xf numFmtId="0" fontId="8" fillId="10" borderId="10" xfId="0" applyFont="1" applyFill="1" applyBorder="1" applyAlignment="1" applyProtection="1">
      <alignment vertical="center"/>
    </xf>
    <xf numFmtId="0" fontId="21" fillId="0" borderId="0" xfId="0" applyFont="1"/>
    <xf numFmtId="0" fontId="8" fillId="0" borderId="10" xfId="0" applyFont="1" applyBorder="1" applyAlignment="1">
      <alignment horizontal="center" vertical="center"/>
    </xf>
    <xf numFmtId="0" fontId="8" fillId="0" borderId="60" xfId="0" applyFont="1" applyBorder="1" applyAlignment="1">
      <alignment horizontal="center" vertical="center"/>
    </xf>
    <xf numFmtId="0" fontId="6" fillId="7" borderId="1" xfId="1" applyFont="1" applyFill="1" applyBorder="1" applyAlignment="1" applyProtection="1">
      <alignment vertical="center"/>
      <protection locked="0"/>
    </xf>
    <xf numFmtId="0" fontId="6" fillId="7" borderId="4" xfId="1" applyFont="1" applyFill="1" applyBorder="1" applyAlignment="1" applyProtection="1">
      <alignment vertical="center"/>
      <protection locked="0"/>
    </xf>
    <xf numFmtId="0" fontId="6" fillId="3" borderId="126" xfId="1" applyFont="1" applyFill="1"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6" fillId="7" borderId="1" xfId="1" applyFont="1" applyFill="1" applyBorder="1" applyAlignment="1" applyProtection="1">
      <alignment vertical="center"/>
      <protection locked="0"/>
    </xf>
    <xf numFmtId="0" fontId="6" fillId="7" borderId="1" xfId="1" applyNumberFormat="1" applyFont="1" applyFill="1" applyBorder="1" applyAlignment="1" applyProtection="1">
      <alignment vertical="center"/>
      <protection locked="0"/>
    </xf>
    <xf numFmtId="38" fontId="6" fillId="3" borderId="23" xfId="1" applyNumberFormat="1" applyFont="1" applyFill="1" applyBorder="1" applyAlignment="1" applyProtection="1">
      <alignment horizontal="left" vertical="center"/>
    </xf>
    <xf numFmtId="38" fontId="6" fillId="3" borderId="27" xfId="1" applyNumberFormat="1" applyFont="1" applyFill="1" applyBorder="1" applyAlignment="1" applyProtection="1">
      <alignment horizontal="left" vertical="center"/>
    </xf>
    <xf numFmtId="38" fontId="6" fillId="3" borderId="24" xfId="1" applyNumberFormat="1" applyFont="1" applyFill="1" applyBorder="1" applyAlignment="1" applyProtection="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6" fillId="7" borderId="5" xfId="1" applyFont="1" applyFill="1" applyBorder="1" applyAlignment="1" applyProtection="1">
      <alignment vertical="center"/>
      <protection locked="0"/>
    </xf>
    <xf numFmtId="0" fontId="0" fillId="4" borderId="4" xfId="0" applyFill="1" applyBorder="1" applyAlignment="1" applyProtection="1">
      <alignment vertical="center"/>
      <protection locked="0"/>
    </xf>
    <xf numFmtId="38" fontId="6" fillId="3" borderId="20" xfId="1" applyNumberFormat="1" applyFont="1" applyFill="1" applyBorder="1" applyAlignment="1" applyProtection="1">
      <alignment horizontal="center" vertical="center"/>
    </xf>
    <xf numFmtId="0" fontId="0" fillId="0" borderId="21" xfId="0" applyBorder="1" applyAlignment="1">
      <alignment horizontal="center" vertical="center"/>
    </xf>
    <xf numFmtId="38" fontId="6" fillId="7" borderId="16" xfId="1" applyNumberFormat="1" applyFont="1" applyFill="1" applyBorder="1" applyAlignment="1" applyProtection="1">
      <alignment vertical="center"/>
      <protection locked="0"/>
    </xf>
    <xf numFmtId="0" fontId="0" fillId="4" borderId="22" xfId="0" applyFill="1" applyBorder="1" applyAlignment="1" applyProtection="1">
      <alignment vertical="center"/>
      <protection locked="0"/>
    </xf>
    <xf numFmtId="0" fontId="6" fillId="0" borderId="82" xfId="1" applyFont="1" applyFill="1" applyBorder="1" applyAlignment="1" applyProtection="1">
      <alignment vertical="center"/>
    </xf>
    <xf numFmtId="0" fontId="0" fillId="0" borderId="83" xfId="0" applyFill="1" applyBorder="1" applyAlignment="1" applyProtection="1">
      <alignment vertical="center"/>
    </xf>
    <xf numFmtId="38" fontId="6" fillId="3" borderId="2" xfId="1" applyNumberFormat="1" applyFont="1" applyFill="1" applyBorder="1" applyAlignment="1" applyProtection="1">
      <alignment horizontal="center" vertical="center"/>
    </xf>
    <xf numFmtId="38" fontId="6" fillId="3" borderId="6" xfId="1" applyNumberFormat="1" applyFont="1" applyFill="1" applyBorder="1" applyAlignment="1" applyProtection="1">
      <alignment horizontal="center" vertical="center"/>
    </xf>
    <xf numFmtId="0" fontId="0" fillId="0" borderId="7" xfId="0" applyBorder="1" applyAlignment="1">
      <alignment vertical="center"/>
    </xf>
    <xf numFmtId="0" fontId="0" fillId="0" borderId="29" xfId="0" applyBorder="1" applyAlignment="1">
      <alignment horizontal="center" vertical="center"/>
    </xf>
    <xf numFmtId="0" fontId="6" fillId="3" borderId="42" xfId="1" applyFont="1" applyFill="1" applyBorder="1" applyAlignment="1" applyProtection="1">
      <alignment vertical="center"/>
    </xf>
    <xf numFmtId="0" fontId="0" fillId="0" borderId="4" xfId="0" applyBorder="1" applyAlignment="1">
      <alignment vertical="center"/>
    </xf>
    <xf numFmtId="0" fontId="8" fillId="0" borderId="34" xfId="0" applyFont="1" applyBorder="1" applyAlignment="1">
      <alignment vertical="center" textRotation="255" wrapText="1"/>
    </xf>
    <xf numFmtId="0" fontId="0" fillId="0" borderId="32" xfId="0" applyBorder="1" applyAlignment="1">
      <alignment vertical="center" textRotation="255"/>
    </xf>
    <xf numFmtId="0" fontId="0" fillId="0" borderId="31" xfId="0" applyBorder="1" applyAlignment="1">
      <alignment vertical="center" textRotation="255"/>
    </xf>
    <xf numFmtId="0" fontId="6" fillId="7" borderId="42" xfId="1" applyFont="1" applyFill="1" applyBorder="1" applyAlignment="1" applyProtection="1">
      <alignment vertical="center"/>
      <protection locked="0"/>
    </xf>
    <xf numFmtId="0" fontId="6" fillId="7" borderId="4" xfId="1" applyFont="1" applyFill="1" applyBorder="1" applyAlignment="1" applyProtection="1">
      <alignment vertical="center"/>
      <protection locked="0"/>
    </xf>
    <xf numFmtId="0" fontId="6" fillId="3" borderId="1" xfId="1" applyFont="1" applyFill="1" applyBorder="1" applyAlignment="1" applyProtection="1">
      <alignment horizontal="center" vertical="center"/>
    </xf>
    <xf numFmtId="0" fontId="6" fillId="3" borderId="5" xfId="1" applyFont="1" applyFill="1" applyBorder="1" applyAlignment="1" applyProtection="1">
      <alignment horizontal="center" vertical="center"/>
    </xf>
    <xf numFmtId="0" fontId="6" fillId="0" borderId="4" xfId="1" applyFont="1" applyBorder="1" applyAlignment="1" applyProtection="1">
      <alignment horizontal="center" vertical="center"/>
    </xf>
    <xf numFmtId="0" fontId="6" fillId="3" borderId="2" xfId="1" applyFont="1" applyFill="1" applyBorder="1" applyAlignment="1" applyProtection="1">
      <alignment horizontal="center" vertical="center"/>
    </xf>
    <xf numFmtId="0" fontId="0" fillId="0" borderId="7" xfId="0" applyBorder="1" applyAlignment="1">
      <alignment horizontal="center" vertical="center"/>
    </xf>
    <xf numFmtId="0" fontId="6" fillId="3" borderId="42" xfId="1" applyFont="1" applyFill="1" applyBorder="1" applyAlignment="1" applyProtection="1">
      <alignment horizontal="center" vertical="center" wrapText="1"/>
    </xf>
    <xf numFmtId="0" fontId="6" fillId="3" borderId="11" xfId="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6" fillId="3" borderId="42" xfId="1" applyFont="1" applyFill="1" applyBorder="1" applyAlignment="1" applyProtection="1">
      <alignment horizontal="center" vertical="center" textRotation="255" wrapText="1"/>
    </xf>
    <xf numFmtId="0" fontId="0" fillId="0" borderId="11" xfId="0" applyBorder="1" applyAlignment="1">
      <alignment horizontal="center" vertical="center" textRotation="255"/>
    </xf>
    <xf numFmtId="0" fontId="0" fillId="0" borderId="4" xfId="0" applyBorder="1" applyAlignment="1">
      <alignment horizontal="center" vertical="center" textRotation="255"/>
    </xf>
    <xf numFmtId="0" fontId="6" fillId="3" borderId="42" xfId="1" applyFont="1" applyFill="1" applyBorder="1" applyAlignment="1" applyProtection="1">
      <alignment horizontal="left" vertical="center"/>
    </xf>
    <xf numFmtId="0" fontId="0" fillId="0" borderId="4" xfId="0" applyBorder="1" applyAlignment="1">
      <alignment horizontal="left" vertical="center"/>
    </xf>
    <xf numFmtId="0" fontId="8" fillId="6" borderId="34" xfId="0" applyFont="1" applyFill="1" applyBorder="1" applyAlignment="1">
      <alignment vertical="center" textRotation="255" wrapText="1"/>
    </xf>
    <xf numFmtId="0" fontId="0" fillId="6" borderId="32" xfId="0" applyFill="1" applyBorder="1" applyAlignment="1">
      <alignment vertical="center" textRotation="255"/>
    </xf>
    <xf numFmtId="0" fontId="0" fillId="6" borderId="31" xfId="0" applyFill="1" applyBorder="1" applyAlignment="1">
      <alignment vertical="center" textRotation="255"/>
    </xf>
    <xf numFmtId="0" fontId="6" fillId="14" borderId="42" xfId="1" applyFont="1" applyFill="1" applyBorder="1" applyAlignment="1" applyProtection="1">
      <alignment horizontal="left" vertical="center"/>
    </xf>
    <xf numFmtId="0" fontId="0" fillId="6" borderId="4" xfId="0" applyFill="1" applyBorder="1" applyAlignment="1">
      <alignment horizontal="left" vertical="center"/>
    </xf>
    <xf numFmtId="0" fontId="6" fillId="15" borderId="42" xfId="1" applyFont="1" applyFill="1" applyBorder="1" applyAlignment="1" applyProtection="1">
      <alignment vertical="center"/>
      <protection locked="0"/>
    </xf>
    <xf numFmtId="0" fontId="6" fillId="15" borderId="4" xfId="1" applyFont="1" applyFill="1" applyBorder="1" applyAlignment="1" applyProtection="1">
      <alignment vertical="center"/>
      <protection locked="0"/>
    </xf>
    <xf numFmtId="0" fontId="6" fillId="15" borderId="5" xfId="1" applyFont="1" applyFill="1" applyBorder="1" applyAlignment="1" applyProtection="1">
      <alignment vertical="center"/>
      <protection locked="0"/>
    </xf>
    <xf numFmtId="0" fontId="0" fillId="6" borderId="4" xfId="0" applyFill="1" applyBorder="1" applyAlignment="1" applyProtection="1">
      <alignment vertical="center"/>
      <protection locked="0"/>
    </xf>
    <xf numFmtId="0" fontId="6" fillId="14" borderId="42" xfId="1" applyFont="1" applyFill="1" applyBorder="1" applyAlignment="1" applyProtection="1">
      <alignment vertical="center"/>
    </xf>
    <xf numFmtId="0" fontId="0" fillId="6" borderId="4" xfId="0" applyFill="1" applyBorder="1" applyAlignment="1">
      <alignment vertical="center"/>
    </xf>
    <xf numFmtId="38" fontId="6" fillId="14" borderId="20" xfId="1" applyNumberFormat="1" applyFont="1" applyFill="1" applyBorder="1" applyAlignment="1" applyProtection="1">
      <alignment horizontal="center" vertical="center"/>
    </xf>
    <xf numFmtId="0" fontId="0" fillId="6" borderId="21" xfId="0" applyFill="1" applyBorder="1" applyAlignment="1">
      <alignment horizontal="center" vertical="center"/>
    </xf>
    <xf numFmtId="38" fontId="6" fillId="15" borderId="16" xfId="1" applyNumberFormat="1" applyFont="1" applyFill="1" applyBorder="1" applyAlignment="1" applyProtection="1">
      <alignment vertical="center"/>
      <protection locked="0"/>
    </xf>
    <xf numFmtId="0" fontId="0" fillId="6" borderId="22" xfId="0" applyFill="1" applyBorder="1" applyAlignment="1" applyProtection="1">
      <alignment vertical="center"/>
      <protection locked="0"/>
    </xf>
    <xf numFmtId="38" fontId="6" fillId="14" borderId="2" xfId="1" applyNumberFormat="1" applyFont="1" applyFill="1" applyBorder="1" applyAlignment="1" applyProtection="1">
      <alignment horizontal="center" vertical="center"/>
    </xf>
    <xf numFmtId="38" fontId="6" fillId="14" borderId="6" xfId="1" applyNumberFormat="1" applyFont="1" applyFill="1" applyBorder="1" applyAlignment="1" applyProtection="1">
      <alignment horizontal="center" vertical="center"/>
    </xf>
    <xf numFmtId="0" fontId="0" fillId="6" borderId="7" xfId="0" applyFill="1" applyBorder="1" applyAlignment="1">
      <alignment vertical="center"/>
    </xf>
    <xf numFmtId="0" fontId="0" fillId="6" borderId="29" xfId="0" applyFill="1" applyBorder="1" applyAlignment="1">
      <alignment horizontal="center" vertical="center"/>
    </xf>
    <xf numFmtId="0" fontId="6" fillId="6" borderId="82" xfId="1" applyFont="1" applyFill="1" applyBorder="1" applyAlignment="1" applyProtection="1">
      <alignment vertical="center"/>
    </xf>
    <xf numFmtId="0" fontId="0" fillId="6" borderId="83" xfId="0" applyFill="1" applyBorder="1" applyAlignment="1" applyProtection="1">
      <alignment vertical="center"/>
    </xf>
    <xf numFmtId="38" fontId="6" fillId="14" borderId="23" xfId="1" applyNumberFormat="1" applyFont="1" applyFill="1" applyBorder="1" applyAlignment="1" applyProtection="1">
      <alignment horizontal="left" vertical="center"/>
    </xf>
    <xf numFmtId="38" fontId="6" fillId="14" borderId="27" xfId="1" applyNumberFormat="1" applyFont="1" applyFill="1" applyBorder="1" applyAlignment="1" applyProtection="1">
      <alignment horizontal="left" vertical="center"/>
    </xf>
    <xf numFmtId="38" fontId="6" fillId="14" borderId="24" xfId="1" applyNumberFormat="1" applyFont="1" applyFill="1" applyBorder="1" applyAlignment="1" applyProtection="1">
      <alignment horizontal="left" vertical="center"/>
    </xf>
    <xf numFmtId="0" fontId="0" fillId="6" borderId="25" xfId="0" applyFill="1" applyBorder="1" applyAlignment="1">
      <alignment horizontal="left" vertical="center"/>
    </xf>
    <xf numFmtId="0" fontId="0" fillId="6" borderId="28" xfId="0" applyFill="1" applyBorder="1" applyAlignment="1">
      <alignment horizontal="left" vertical="center"/>
    </xf>
    <xf numFmtId="0" fontId="0" fillId="6" borderId="26" xfId="0" applyFill="1" applyBorder="1" applyAlignment="1">
      <alignment horizontal="left" vertical="center"/>
    </xf>
    <xf numFmtId="0" fontId="6" fillId="5" borderId="108" xfId="1" applyFont="1" applyFill="1" applyBorder="1" applyAlignment="1">
      <alignment vertical="center"/>
    </xf>
    <xf numFmtId="0" fontId="0" fillId="0" borderId="110" xfId="0" applyBorder="1" applyAlignment="1">
      <alignment vertical="center"/>
    </xf>
    <xf numFmtId="0" fontId="0" fillId="0" borderId="114" xfId="0" applyBorder="1" applyAlignment="1">
      <alignment vertical="center"/>
    </xf>
    <xf numFmtId="0" fontId="0" fillId="0" borderId="119" xfId="0" applyBorder="1" applyAlignment="1">
      <alignment vertical="center"/>
    </xf>
    <xf numFmtId="0" fontId="6" fillId="15" borderId="116" xfId="1" applyFont="1" applyFill="1" applyBorder="1" applyAlignment="1" applyProtection="1">
      <alignment vertical="center"/>
      <protection locked="0"/>
    </xf>
    <xf numFmtId="0" fontId="0" fillId="6" borderId="111" xfId="0" applyFill="1" applyBorder="1" applyAlignment="1">
      <alignment vertical="center"/>
    </xf>
    <xf numFmtId="0" fontId="6" fillId="5" borderId="117" xfId="1" applyFont="1" applyFill="1" applyBorder="1" applyAlignment="1">
      <alignment horizontal="center" vertical="center"/>
    </xf>
    <xf numFmtId="0" fontId="0" fillId="0" borderId="120" xfId="0" applyBorder="1" applyAlignment="1">
      <alignment horizontal="center" vertical="center"/>
    </xf>
    <xf numFmtId="0" fontId="6" fillId="5" borderId="118" xfId="1" applyFont="1" applyFill="1" applyBorder="1" applyAlignment="1" applyProtection="1">
      <alignment vertical="center"/>
      <protection locked="0"/>
    </xf>
    <xf numFmtId="0" fontId="0" fillId="0" borderId="115" xfId="0" applyBorder="1" applyAlignment="1">
      <alignment vertical="center"/>
    </xf>
    <xf numFmtId="38" fontId="6" fillId="5" borderId="108" xfId="1" applyNumberFormat="1" applyFont="1" applyFill="1" applyBorder="1" applyAlignment="1">
      <alignment vertical="center"/>
    </xf>
    <xf numFmtId="38" fontId="6" fillId="5" borderId="109" xfId="1" applyNumberFormat="1" applyFont="1" applyFill="1" applyBorder="1" applyAlignment="1">
      <alignment vertical="center"/>
    </xf>
    <xf numFmtId="38" fontId="6" fillId="5" borderId="110" xfId="1" applyNumberFormat="1" applyFont="1" applyFill="1" applyBorder="1" applyAlignment="1">
      <alignment vertical="center"/>
    </xf>
    <xf numFmtId="38" fontId="6" fillId="5" borderId="112" xfId="1" applyNumberFormat="1" applyFont="1" applyFill="1" applyBorder="1" applyAlignment="1">
      <alignment vertical="center"/>
    </xf>
    <xf numFmtId="38" fontId="6" fillId="5" borderId="0" xfId="1" applyNumberFormat="1" applyFont="1" applyFill="1" applyAlignment="1">
      <alignment vertical="center"/>
    </xf>
    <xf numFmtId="38" fontId="6" fillId="5" borderId="121" xfId="1" applyNumberFormat="1" applyFont="1" applyFill="1" applyBorder="1" applyAlignment="1">
      <alignment vertical="center"/>
    </xf>
    <xf numFmtId="0" fontId="0" fillId="0" borderId="113" xfId="0" applyBorder="1" applyAlignment="1">
      <alignment vertical="center"/>
    </xf>
    <xf numFmtId="0" fontId="6" fillId="14" borderId="108" xfId="1" applyFont="1" applyFill="1" applyBorder="1" applyAlignment="1" applyProtection="1">
      <alignment horizontal="center" vertical="center" wrapText="1"/>
    </xf>
    <xf numFmtId="0" fontId="6" fillId="14" borderId="112" xfId="1" applyFont="1" applyFill="1" applyBorder="1" applyAlignment="1" applyProtection="1">
      <alignment horizontal="center" vertical="center" wrapText="1"/>
    </xf>
    <xf numFmtId="0" fontId="0" fillId="6" borderId="112" xfId="0" applyFill="1"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6" fillId="5" borderId="116" xfId="1" applyFont="1" applyFill="1" applyBorder="1" applyAlignment="1" applyProtection="1">
      <alignment vertical="center"/>
      <protection locked="0"/>
    </xf>
    <xf numFmtId="0" fontId="0" fillId="0" borderId="111" xfId="0" applyBorder="1" applyAlignment="1">
      <alignment vertical="center"/>
    </xf>
    <xf numFmtId="0" fontId="0" fillId="0" borderId="109" xfId="0" applyBorder="1" applyAlignment="1">
      <alignment vertical="center"/>
    </xf>
    <xf numFmtId="0" fontId="6" fillId="14" borderId="42" xfId="1" applyFont="1" applyFill="1" applyBorder="1" applyAlignment="1" applyProtection="1">
      <alignment horizontal="center" vertical="center" textRotation="255" wrapText="1"/>
    </xf>
    <xf numFmtId="0" fontId="0" fillId="6" borderId="11" xfId="0" applyFill="1" applyBorder="1" applyAlignment="1">
      <alignment horizontal="center" vertical="center" textRotation="255"/>
    </xf>
    <xf numFmtId="0" fontId="0" fillId="6" borderId="4" xfId="0" applyFill="1" applyBorder="1" applyAlignment="1">
      <alignment horizontal="center" vertical="center" textRotation="255"/>
    </xf>
    <xf numFmtId="0" fontId="6" fillId="3" borderId="52" xfId="1" applyFont="1" applyFill="1"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6" fillId="3" borderId="49" xfId="1" applyFont="1" applyFill="1" applyBorder="1" applyAlignment="1">
      <alignment horizontal="left" vertical="center" wrapText="1"/>
    </xf>
    <xf numFmtId="0" fontId="0" fillId="0" borderId="0" xfId="0" applyAlignment="1">
      <alignment horizontal="left" vertical="center"/>
    </xf>
    <xf numFmtId="0" fontId="0" fillId="0" borderId="40"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6" fillId="12" borderId="52" xfId="1" applyFont="1" applyFill="1" applyBorder="1" applyAlignment="1" applyProtection="1">
      <alignment horizontal="left" vertical="top"/>
      <protection locked="0"/>
    </xf>
    <xf numFmtId="0" fontId="0" fillId="4" borderId="43" xfId="0" applyFill="1" applyBorder="1" applyAlignment="1" applyProtection="1">
      <alignment horizontal="left" vertical="top"/>
      <protection locked="0"/>
    </xf>
    <xf numFmtId="0" fontId="0" fillId="4" borderId="44" xfId="0" applyFill="1" applyBorder="1" applyAlignment="1" applyProtection="1">
      <alignment horizontal="left" vertical="top"/>
      <protection locked="0"/>
    </xf>
    <xf numFmtId="0" fontId="6" fillId="12" borderId="49"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40"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0" fillId="4" borderId="19" xfId="0" applyFill="1" applyBorder="1" applyAlignment="1" applyProtection="1">
      <alignment horizontal="left" vertical="top"/>
      <protection locked="0"/>
    </xf>
    <xf numFmtId="0" fontId="6" fillId="7" borderId="33" xfId="1" applyFont="1" applyFill="1" applyBorder="1" applyAlignment="1" applyProtection="1">
      <alignment horizontal="center" vertical="center"/>
      <protection locked="0"/>
    </xf>
    <xf numFmtId="0" fontId="6" fillId="7" borderId="50" xfId="1" applyFont="1"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6" fillId="7" borderId="52" xfId="1" applyFont="1" applyFill="1" applyBorder="1" applyAlignment="1" applyProtection="1">
      <alignment horizontal="left" vertical="top"/>
      <protection locked="0"/>
    </xf>
    <xf numFmtId="0" fontId="6" fillId="7" borderId="43" xfId="1" applyFont="1" applyFill="1" applyBorder="1" applyAlignment="1" applyProtection="1">
      <alignment horizontal="left" vertical="top"/>
      <protection locked="0"/>
    </xf>
    <xf numFmtId="0" fontId="6" fillId="7" borderId="49" xfId="1" applyFont="1" applyFill="1" applyBorder="1" applyAlignment="1" applyProtection="1">
      <alignment horizontal="left" vertical="top"/>
      <protection locked="0"/>
    </xf>
    <xf numFmtId="0" fontId="6" fillId="7" borderId="0" xfId="1" applyFont="1" applyFill="1" applyAlignment="1" applyProtection="1">
      <alignment horizontal="left" vertical="top"/>
      <protection locked="0"/>
    </xf>
    <xf numFmtId="0" fontId="6" fillId="4" borderId="33" xfId="1" applyFont="1" applyFill="1" applyBorder="1" applyAlignment="1" applyProtection="1">
      <alignment horizontal="center" vertical="center"/>
      <protection locked="0"/>
    </xf>
    <xf numFmtId="0" fontId="6" fillId="4" borderId="50" xfId="1" applyFont="1" applyFill="1" applyBorder="1" applyAlignment="1" applyProtection="1">
      <alignment horizontal="center" vertical="center"/>
      <protection locked="0"/>
    </xf>
    <xf numFmtId="0" fontId="6" fillId="3" borderId="33" xfId="1" applyFont="1"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6" fillId="12" borderId="52" xfId="1" applyFont="1"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6" fillId="3" borderId="52" xfId="1" applyFont="1" applyFill="1" applyBorder="1" applyAlignment="1">
      <alignment horizontal="left" vertical="center"/>
    </xf>
    <xf numFmtId="0" fontId="0" fillId="0" borderId="75" xfId="0" applyBorder="1" applyAlignment="1">
      <alignment horizontal="left" vertical="center"/>
    </xf>
    <xf numFmtId="0" fontId="6" fillId="12" borderId="131" xfId="1" applyFont="1" applyFill="1" applyBorder="1" applyAlignment="1" applyProtection="1">
      <alignment horizontal="center" vertical="center"/>
      <protection locked="0"/>
    </xf>
    <xf numFmtId="0" fontId="0" fillId="4" borderId="128" xfId="0" applyFill="1" applyBorder="1" applyAlignment="1" applyProtection="1">
      <alignment horizontal="center" vertical="center"/>
      <protection locked="0"/>
    </xf>
    <xf numFmtId="0" fontId="0" fillId="4" borderId="129" xfId="0" applyFill="1" applyBorder="1" applyAlignment="1" applyProtection="1">
      <alignment horizontal="center" vertical="center"/>
      <protection locked="0"/>
    </xf>
    <xf numFmtId="0" fontId="6" fillId="3" borderId="131" xfId="1" applyFont="1" applyFill="1" applyBorder="1" applyAlignment="1">
      <alignment horizontal="left" vertical="center" wrapText="1"/>
    </xf>
    <xf numFmtId="0" fontId="0" fillId="0" borderId="128" xfId="0" applyBorder="1" applyAlignment="1">
      <alignment horizontal="left" vertical="center"/>
    </xf>
    <xf numFmtId="0" fontId="0" fillId="0" borderId="129" xfId="0" applyBorder="1" applyAlignment="1">
      <alignment horizontal="left" vertical="center"/>
    </xf>
    <xf numFmtId="0" fontId="0" fillId="0" borderId="132" xfId="0" applyBorder="1" applyAlignment="1">
      <alignment horizontal="left" vertical="center"/>
    </xf>
    <xf numFmtId="0" fontId="0" fillId="0" borderId="122" xfId="0"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6" fillId="12" borderId="131" xfId="1" applyFont="1" applyFill="1" applyBorder="1" applyAlignment="1" applyProtection="1">
      <alignment horizontal="left" vertical="top"/>
      <protection locked="0"/>
    </xf>
    <xf numFmtId="0" fontId="0" fillId="4" borderId="128" xfId="0" applyFill="1" applyBorder="1" applyAlignment="1" applyProtection="1">
      <alignment horizontal="left" vertical="top"/>
      <protection locked="0"/>
    </xf>
    <xf numFmtId="0" fontId="0" fillId="4" borderId="129" xfId="0" applyFill="1" applyBorder="1" applyAlignment="1" applyProtection="1">
      <alignment horizontal="left" vertical="top"/>
      <protection locked="0"/>
    </xf>
    <xf numFmtId="0" fontId="0" fillId="4" borderId="132" xfId="0" applyFill="1" applyBorder="1" applyAlignment="1" applyProtection="1">
      <alignment horizontal="left" vertical="top"/>
      <protection locked="0"/>
    </xf>
    <xf numFmtId="0" fontId="0" fillId="4" borderId="122" xfId="0" applyFill="1" applyBorder="1" applyAlignment="1" applyProtection="1">
      <alignment horizontal="left" vertical="top"/>
      <protection locked="0"/>
    </xf>
    <xf numFmtId="0" fontId="0" fillId="4" borderId="133" xfId="0" applyFill="1" applyBorder="1" applyAlignment="1" applyProtection="1">
      <alignment horizontal="left" vertical="top"/>
      <protection locked="0"/>
    </xf>
    <xf numFmtId="0" fontId="0" fillId="4" borderId="134" xfId="0" applyFill="1" applyBorder="1" applyAlignment="1" applyProtection="1">
      <alignment horizontal="left" vertical="top"/>
      <protection locked="0"/>
    </xf>
    <xf numFmtId="0" fontId="6" fillId="4" borderId="75" xfId="1" applyFont="1"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0" borderId="76" xfId="0" applyBorder="1" applyAlignment="1">
      <alignment horizontal="left" vertical="center"/>
    </xf>
    <xf numFmtId="0" fontId="8" fillId="0" borderId="33"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6" fillId="0" borderId="33" xfId="1" applyFont="1" applyBorder="1" applyAlignment="1">
      <alignment horizontal="center" vertical="center"/>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7" borderId="39" xfId="1" applyFont="1"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6" fillId="4" borderId="39" xfId="1" applyFont="1" applyFill="1" applyBorder="1" applyAlignment="1" applyProtection="1">
      <alignment horizontal="center" vertical="center"/>
      <protection locked="0"/>
    </xf>
    <xf numFmtId="0" fontId="6" fillId="4" borderId="123" xfId="1" applyFont="1" applyFill="1" applyBorder="1" applyAlignment="1" applyProtection="1">
      <alignment horizontal="center" vertical="center"/>
      <protection locked="0"/>
    </xf>
    <xf numFmtId="0" fontId="6" fillId="4" borderId="124" xfId="1" applyFont="1" applyFill="1" applyBorder="1" applyAlignment="1" applyProtection="1">
      <alignment horizontal="center" vertical="center"/>
      <protection locked="0"/>
    </xf>
    <xf numFmtId="0" fontId="0" fillId="4" borderId="125" xfId="0" applyFill="1" applyBorder="1" applyAlignment="1" applyProtection="1">
      <alignment horizontal="center" vertical="center"/>
      <protection locked="0"/>
    </xf>
    <xf numFmtId="0" fontId="6" fillId="0" borderId="126" xfId="1" applyFont="1" applyBorder="1" applyAlignment="1">
      <alignment horizontal="left" vertical="center" wrapText="1"/>
    </xf>
    <xf numFmtId="0" fontId="0" fillId="0" borderId="126" xfId="0" applyBorder="1" applyAlignment="1">
      <alignment horizontal="left" vertical="center" wrapText="1"/>
    </xf>
    <xf numFmtId="0" fontId="6" fillId="4" borderId="127" xfId="1" applyFont="1" applyFill="1" applyBorder="1" applyAlignment="1">
      <alignment horizontal="center" vertical="center"/>
    </xf>
    <xf numFmtId="0" fontId="6" fillId="4" borderId="128" xfId="1" applyFont="1" applyFill="1" applyBorder="1" applyAlignment="1">
      <alignment horizontal="center" vertical="center"/>
    </xf>
    <xf numFmtId="0" fontId="0" fillId="4" borderId="129" xfId="0" applyFill="1" applyBorder="1" applyAlignment="1">
      <alignment horizontal="center" vertical="center"/>
    </xf>
    <xf numFmtId="0" fontId="0" fillId="0" borderId="114" xfId="0" applyBorder="1" applyAlignment="1">
      <alignment horizontal="center" vertical="center"/>
    </xf>
    <xf numFmtId="0" fontId="0" fillId="0" borderId="113" xfId="0" applyBorder="1" applyAlignment="1">
      <alignment horizontal="center" vertical="center"/>
    </xf>
    <xf numFmtId="0" fontId="0" fillId="0" borderId="130" xfId="0" applyBorder="1" applyAlignment="1">
      <alignment horizontal="center" vertical="center"/>
    </xf>
    <xf numFmtId="0" fontId="0" fillId="4" borderId="124" xfId="0" applyFill="1" applyBorder="1" applyAlignment="1" applyProtection="1">
      <alignment horizontal="center" vertical="center"/>
      <protection locked="0"/>
    </xf>
    <xf numFmtId="0" fontId="6" fillId="7" borderId="131" xfId="1" applyFont="1" applyFill="1" applyBorder="1" applyAlignment="1" applyProtection="1">
      <alignment horizontal="left" vertical="top"/>
      <protection locked="0"/>
    </xf>
    <xf numFmtId="0" fontId="6" fillId="7" borderId="128" xfId="1" applyFont="1" applyFill="1" applyBorder="1" applyAlignment="1" applyProtection="1">
      <alignment horizontal="left" vertical="top"/>
      <protection locked="0"/>
    </xf>
    <xf numFmtId="0" fontId="0" fillId="4" borderId="67" xfId="0" applyFill="1" applyBorder="1" applyAlignment="1" applyProtection="1">
      <alignment horizontal="left" vertical="top"/>
      <protection locked="0"/>
    </xf>
    <xf numFmtId="0" fontId="6" fillId="4" borderId="64" xfId="1" applyFont="1" applyFill="1" applyBorder="1" applyAlignment="1" applyProtection="1">
      <alignment horizontal="center" vertical="center"/>
      <protection locked="0"/>
    </xf>
    <xf numFmtId="0" fontId="6" fillId="4" borderId="65" xfId="1"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6" fillId="0" borderId="45" xfId="1" applyFont="1" applyBorder="1" applyAlignment="1">
      <alignment horizontal="center" vertical="center"/>
    </xf>
    <xf numFmtId="0" fontId="6" fillId="0" borderId="58" xfId="1"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6" fillId="0" borderId="64" xfId="1" applyFont="1" applyBorder="1" applyAlignment="1">
      <alignment horizontal="center" vertical="center"/>
    </xf>
    <xf numFmtId="0" fontId="6" fillId="0" borderId="65" xfId="1"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6" fillId="4" borderId="74" xfId="1" applyFont="1" applyFill="1" applyBorder="1" applyAlignment="1" applyProtection="1">
      <alignment horizontal="center" vertical="center"/>
      <protection locked="0"/>
    </xf>
    <xf numFmtId="0" fontId="6" fillId="4" borderId="64" xfId="1" applyFont="1" applyFill="1" applyBorder="1" applyAlignment="1" applyProtection="1">
      <alignment horizontal="center" vertical="center" shrinkToFit="1"/>
      <protection locked="0"/>
    </xf>
    <xf numFmtId="0" fontId="6" fillId="4" borderId="65" xfId="1" applyFont="1" applyFill="1" applyBorder="1" applyAlignment="1" applyProtection="1">
      <alignment horizontal="center" vertical="center" shrinkToFit="1"/>
      <protection locked="0"/>
    </xf>
    <xf numFmtId="0" fontId="0" fillId="4" borderId="66" xfId="0" applyFill="1" applyBorder="1" applyAlignment="1" applyProtection="1">
      <alignment horizontal="center" vertical="center" shrinkToFit="1"/>
      <protection locked="0"/>
    </xf>
    <xf numFmtId="0" fontId="6" fillId="7" borderId="70" xfId="1" applyFont="1" applyFill="1" applyBorder="1" applyAlignment="1" applyProtection="1">
      <alignment horizontal="left" vertical="top"/>
      <protection locked="0"/>
    </xf>
    <xf numFmtId="0" fontId="6" fillId="7" borderId="62" xfId="1" applyFont="1" applyFill="1" applyBorder="1" applyAlignment="1" applyProtection="1">
      <alignment horizontal="left" vertical="top"/>
      <protection locked="0"/>
    </xf>
    <xf numFmtId="0" fontId="0" fillId="4" borderId="62" xfId="0" applyFill="1" applyBorder="1" applyAlignment="1" applyProtection="1">
      <alignment horizontal="left" vertical="top"/>
      <protection locked="0"/>
    </xf>
    <xf numFmtId="0" fontId="0" fillId="4" borderId="63" xfId="0" applyFill="1" applyBorder="1" applyAlignment="1" applyProtection="1">
      <alignment horizontal="left" vertical="top"/>
      <protection locked="0"/>
    </xf>
    <xf numFmtId="0" fontId="0" fillId="4" borderId="41" xfId="0" applyFill="1" applyBorder="1" applyAlignment="1" applyProtection="1">
      <alignment horizontal="left" vertical="top"/>
      <protection locked="0"/>
    </xf>
    <xf numFmtId="0" fontId="0" fillId="4" borderId="68" xfId="0" applyFill="1" applyBorder="1" applyAlignment="1" applyProtection="1">
      <alignment horizontal="left" vertical="top"/>
      <protection locked="0"/>
    </xf>
    <xf numFmtId="0" fontId="6" fillId="0" borderId="71" xfId="1" applyFont="1" applyBorder="1" applyAlignment="1">
      <alignment horizontal="center" vertical="center"/>
    </xf>
    <xf numFmtId="0" fontId="6" fillId="0" borderId="72" xfId="1"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9" fillId="0" borderId="78" xfId="1" applyFont="1" applyFill="1" applyBorder="1" applyAlignment="1">
      <alignment horizontal="center" vertical="center"/>
    </xf>
    <xf numFmtId="0" fontId="30" fillId="0" borderId="78" xfId="0" applyFont="1" applyFill="1" applyBorder="1" applyAlignment="1">
      <alignment horizontal="center" vertical="center"/>
    </xf>
    <xf numFmtId="0" fontId="29" fillId="4" borderId="69" xfId="1" applyFont="1" applyFill="1" applyBorder="1" applyAlignment="1" applyProtection="1">
      <alignment horizontal="center" vertical="center"/>
      <protection locked="0"/>
    </xf>
    <xf numFmtId="0" fontId="30" fillId="4" borderId="69" xfId="0" applyFont="1" applyFill="1" applyBorder="1" applyAlignment="1" applyProtection="1">
      <alignment horizontal="center" vertical="center"/>
      <protection locked="0"/>
    </xf>
    <xf numFmtId="0" fontId="29" fillId="4" borderId="64" xfId="1" applyFont="1" applyFill="1" applyBorder="1" applyAlignment="1" applyProtection="1">
      <alignment horizontal="center" vertical="center"/>
      <protection locked="0"/>
    </xf>
    <xf numFmtId="0" fontId="30" fillId="4" borderId="65" xfId="0" applyFont="1" applyFill="1" applyBorder="1" applyAlignment="1" applyProtection="1">
      <alignment horizontal="center" vertical="center"/>
      <protection locked="0"/>
    </xf>
    <xf numFmtId="0" fontId="30" fillId="4" borderId="66" xfId="0" applyFont="1" applyFill="1" applyBorder="1" applyAlignment="1" applyProtection="1">
      <alignment horizontal="center" vertical="center"/>
      <protection locked="0"/>
    </xf>
    <xf numFmtId="0" fontId="30" fillId="4" borderId="65" xfId="0" applyFont="1" applyFill="1" applyBorder="1" applyAlignment="1" applyProtection="1">
      <alignment vertical="center"/>
      <protection locked="0"/>
    </xf>
    <xf numFmtId="0" fontId="30" fillId="4" borderId="66" xfId="0" applyFont="1" applyFill="1" applyBorder="1" applyAlignment="1" applyProtection="1">
      <alignment vertical="center"/>
      <protection locked="0"/>
    </xf>
    <xf numFmtId="0" fontId="29" fillId="0" borderId="64" xfId="1" applyFont="1" applyBorder="1" applyAlignment="1">
      <alignment horizontal="center" vertical="center"/>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29" fillId="0" borderId="69" xfId="1" applyFont="1" applyBorder="1" applyAlignment="1">
      <alignment horizontal="center" vertical="center"/>
    </xf>
    <xf numFmtId="0" fontId="30" fillId="0" borderId="69" xfId="0" applyFont="1" applyBorder="1" applyAlignment="1">
      <alignment horizontal="center" vertical="center"/>
    </xf>
    <xf numFmtId="0" fontId="29" fillId="0" borderId="69" xfId="1" applyNumberFormat="1" applyFont="1" applyBorder="1" applyAlignment="1">
      <alignment horizontal="center" vertical="center"/>
    </xf>
    <xf numFmtId="0" fontId="30" fillId="0" borderId="69" xfId="0" applyNumberFormat="1" applyFont="1" applyBorder="1" applyAlignment="1">
      <alignment horizontal="center" vertical="center"/>
    </xf>
    <xf numFmtId="0" fontId="30" fillId="0" borderId="65" xfId="0" applyFont="1" applyBorder="1" applyAlignment="1">
      <alignment vertical="center"/>
    </xf>
    <xf numFmtId="0" fontId="30" fillId="0" borderId="66" xfId="0" applyFont="1" applyBorder="1" applyAlignment="1">
      <alignment vertical="center"/>
    </xf>
    <xf numFmtId="0" fontId="6" fillId="0" borderId="61" xfId="1"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41" xfId="0" applyBorder="1" applyAlignment="1">
      <alignment horizontal="center" vertical="center"/>
    </xf>
    <xf numFmtId="0" fontId="0" fillId="0" borderId="68" xfId="0" applyBorder="1" applyAlignment="1">
      <alignment horizontal="center" vertical="center"/>
    </xf>
    <xf numFmtId="0" fontId="6" fillId="0" borderId="77" xfId="1" applyFont="1" applyBorder="1" applyAlignment="1">
      <alignment horizontal="center" vertical="center" wrapText="1"/>
    </xf>
    <xf numFmtId="0" fontId="6" fillId="0" borderId="62" xfId="1" applyFont="1" applyBorder="1" applyAlignment="1">
      <alignment horizontal="center" vertical="center"/>
    </xf>
    <xf numFmtId="0" fontId="0" fillId="0" borderId="62" xfId="0" applyBorder="1" applyAlignment="1">
      <alignment vertical="center"/>
    </xf>
    <xf numFmtId="0" fontId="0" fillId="0" borderId="67" xfId="0" applyBorder="1" applyAlignment="1">
      <alignment vertical="center"/>
    </xf>
    <xf numFmtId="0" fontId="0" fillId="0" borderId="41" xfId="0" applyBorder="1" applyAlignment="1">
      <alignment vertical="center"/>
    </xf>
    <xf numFmtId="0" fontId="29" fillId="0" borderId="61" xfId="1" applyFont="1" applyBorder="1" applyAlignment="1">
      <alignment horizontal="center"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0" fillId="0" borderId="67" xfId="0" applyBorder="1" applyAlignment="1">
      <alignment horizontal="center" vertical="center" wrapText="1"/>
    </xf>
    <xf numFmtId="0" fontId="0" fillId="0" borderId="41" xfId="0" applyBorder="1" applyAlignment="1">
      <alignment horizontal="center" vertical="center" wrapText="1"/>
    </xf>
    <xf numFmtId="0" fontId="0" fillId="0" borderId="68" xfId="0" applyBorder="1" applyAlignment="1">
      <alignment horizontal="center" vertical="center" wrapText="1"/>
    </xf>
    <xf numFmtId="179" fontId="29" fillId="4" borderId="69" xfId="1" applyNumberFormat="1" applyFont="1" applyFill="1" applyBorder="1" applyAlignment="1" applyProtection="1">
      <alignment horizontal="center" vertical="center"/>
      <protection locked="0"/>
    </xf>
    <xf numFmtId="179" fontId="30" fillId="4" borderId="69" xfId="0" applyNumberFormat="1" applyFont="1" applyFill="1" applyBorder="1" applyAlignment="1" applyProtection="1">
      <alignment horizontal="center" vertical="center"/>
      <protection locked="0"/>
    </xf>
    <xf numFmtId="0" fontId="6" fillId="0" borderId="69" xfId="1" applyFont="1" applyBorder="1" applyAlignment="1">
      <alignment horizontal="center" vertical="center"/>
    </xf>
    <xf numFmtId="0" fontId="0" fillId="0" borderId="69" xfId="0"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179" fontId="29" fillId="0" borderId="69" xfId="1" applyNumberFormat="1" applyFont="1" applyBorder="1" applyAlignment="1">
      <alignment horizontal="center" vertical="center"/>
    </xf>
    <xf numFmtId="179" fontId="30" fillId="0" borderId="69" xfId="0" applyNumberFormat="1" applyFont="1" applyBorder="1" applyAlignment="1">
      <alignment horizontal="center" vertical="center"/>
    </xf>
    <xf numFmtId="0" fontId="30" fillId="0" borderId="75" xfId="0" applyFont="1" applyBorder="1" applyAlignment="1">
      <alignment horizontal="center" vertical="center"/>
    </xf>
    <xf numFmtId="0" fontId="30" fillId="0" borderId="75" xfId="0" applyFont="1" applyBorder="1" applyAlignment="1">
      <alignment vertical="center"/>
    </xf>
    <xf numFmtId="0" fontId="30" fillId="0" borderId="76" xfId="0" applyFont="1" applyBorder="1" applyAlignment="1">
      <alignment vertical="center"/>
    </xf>
    <xf numFmtId="0" fontId="6" fillId="0" borderId="77" xfId="1" applyFont="1" applyBorder="1" applyAlignment="1">
      <alignment horizontal="center" vertical="center"/>
    </xf>
    <xf numFmtId="0" fontId="26" fillId="0" borderId="85" xfId="0" applyFont="1" applyBorder="1" applyAlignment="1" applyProtection="1">
      <alignment vertical="center" textRotation="255"/>
    </xf>
    <xf numFmtId="0" fontId="0" fillId="0" borderId="86" xfId="0" applyBorder="1" applyAlignment="1" applyProtection="1">
      <alignment vertical="center"/>
    </xf>
    <xf numFmtId="0" fontId="0" fillId="0" borderId="87" xfId="0" applyBorder="1" applyAlignment="1" applyProtection="1">
      <alignment vertical="center"/>
    </xf>
    <xf numFmtId="0" fontId="0" fillId="0" borderId="88" xfId="0" applyBorder="1" applyAlignment="1" applyProtection="1">
      <alignment vertical="center"/>
    </xf>
    <xf numFmtId="0" fontId="0" fillId="0" borderId="89" xfId="0" applyBorder="1" applyAlignment="1" applyProtection="1">
      <alignment vertical="center"/>
    </xf>
    <xf numFmtId="0" fontId="0" fillId="0" borderId="90" xfId="0" applyBorder="1" applyAlignment="1" applyProtection="1">
      <alignment vertical="center"/>
    </xf>
    <xf numFmtId="0" fontId="8" fillId="0" borderId="85" xfId="0" applyFont="1" applyBorder="1" applyAlignment="1" applyProtection="1">
      <alignment horizontal="center" vertical="center"/>
    </xf>
    <xf numFmtId="0" fontId="0" fillId="0" borderId="86" xfId="0" applyBorder="1" applyAlignment="1" applyProtection="1"/>
    <xf numFmtId="0" fontId="0" fillId="0" borderId="87" xfId="0" applyBorder="1" applyAlignment="1" applyProtection="1"/>
    <xf numFmtId="0" fontId="8" fillId="0" borderId="91" xfId="0" applyFont="1" applyBorder="1" applyAlignment="1" applyProtection="1">
      <alignment horizontal="center" vertical="center"/>
    </xf>
    <xf numFmtId="0" fontId="0" fillId="0" borderId="92" xfId="0" applyBorder="1" applyAlignment="1" applyProtection="1"/>
    <xf numFmtId="0" fontId="0" fillId="0" borderId="93" xfId="0" applyBorder="1" applyAlignment="1" applyProtection="1"/>
    <xf numFmtId="0" fontId="8" fillId="0" borderId="88" xfId="0" applyFont="1" applyBorder="1" applyAlignment="1" applyProtection="1">
      <alignment horizontal="center" vertical="center"/>
    </xf>
    <xf numFmtId="0" fontId="0" fillId="0" borderId="89" xfId="0" applyBorder="1" applyAlignment="1" applyProtection="1"/>
    <xf numFmtId="0" fontId="0" fillId="0" borderId="90" xfId="0" applyBorder="1" applyAlignment="1" applyProtection="1"/>
    <xf numFmtId="181" fontId="8" fillId="0" borderId="36" xfId="0" applyNumberFormat="1" applyFont="1" applyBorder="1" applyAlignment="1" applyProtection="1">
      <alignment horizontal="center" vertical="center"/>
    </xf>
    <xf numFmtId="181" fontId="8" fillId="0" borderId="81" xfId="0" applyNumberFormat="1" applyFont="1" applyBorder="1" applyAlignment="1" applyProtection="1">
      <alignment horizontal="center" vertical="center"/>
    </xf>
    <xf numFmtId="181" fontId="8" fillId="0" borderId="80" xfId="0" applyNumberFormat="1" applyFont="1" applyBorder="1" applyAlignment="1" applyProtection="1">
      <alignment horizontal="center" vertical="center"/>
    </xf>
    <xf numFmtId="181" fontId="8" fillId="0" borderId="79" xfId="0" applyNumberFormat="1" applyFont="1" applyBorder="1" applyAlignment="1" applyProtection="1">
      <alignment horizontal="center" vertical="center"/>
    </xf>
    <xf numFmtId="181" fontId="8" fillId="0" borderId="0" xfId="0" applyNumberFormat="1" applyFont="1" applyAlignment="1" applyProtection="1">
      <alignment horizontal="center" vertical="center"/>
    </xf>
    <xf numFmtId="181" fontId="8" fillId="0" borderId="40" xfId="0" applyNumberFormat="1" applyFont="1" applyBorder="1" applyAlignment="1" applyProtection="1">
      <alignment horizontal="center" vertical="center"/>
    </xf>
    <xf numFmtId="181" fontId="8" fillId="0" borderId="67" xfId="0" applyNumberFormat="1" applyFont="1" applyBorder="1" applyAlignment="1" applyProtection="1">
      <alignment horizontal="center" vertical="center"/>
    </xf>
    <xf numFmtId="181" fontId="8" fillId="0" borderId="41" xfId="0" applyNumberFormat="1" applyFont="1" applyBorder="1" applyAlignment="1" applyProtection="1">
      <alignment horizontal="center" vertical="center"/>
    </xf>
    <xf numFmtId="181" fontId="8" fillId="0" borderId="68" xfId="0" applyNumberFormat="1" applyFont="1" applyBorder="1" applyAlignment="1" applyProtection="1">
      <alignment horizontal="center" vertical="center"/>
    </xf>
    <xf numFmtId="0" fontId="14" fillId="0" borderId="36" xfId="0" applyFont="1" applyFill="1" applyBorder="1" applyAlignment="1" applyProtection="1">
      <alignment horizontal="left" vertical="center" wrapText="1"/>
    </xf>
    <xf numFmtId="0" fontId="27" fillId="0" borderId="81" xfId="0" applyFont="1" applyFill="1" applyBorder="1" applyAlignment="1" applyProtection="1">
      <alignment horizontal="left" wrapText="1"/>
    </xf>
    <xf numFmtId="0" fontId="27" fillId="0" borderId="80" xfId="0" applyFont="1" applyFill="1" applyBorder="1" applyAlignment="1" applyProtection="1">
      <alignment horizontal="left" wrapText="1"/>
    </xf>
    <xf numFmtId="0" fontId="27" fillId="0" borderId="79" xfId="0" applyFont="1" applyFill="1" applyBorder="1" applyAlignment="1" applyProtection="1">
      <alignment horizontal="left" wrapText="1"/>
    </xf>
    <xf numFmtId="0" fontId="27" fillId="0" borderId="0" xfId="0" applyFont="1" applyFill="1" applyAlignment="1" applyProtection="1">
      <alignment horizontal="left" wrapText="1"/>
    </xf>
    <xf numFmtId="0" fontId="27" fillId="0" borderId="0" xfId="0" applyFont="1" applyFill="1" applyBorder="1" applyAlignment="1" applyProtection="1">
      <alignment horizontal="left" wrapText="1"/>
    </xf>
    <xf numFmtId="0" fontId="27" fillId="0" borderId="40" xfId="0" applyFont="1" applyFill="1" applyBorder="1" applyAlignment="1" applyProtection="1">
      <alignment horizontal="left" wrapText="1"/>
    </xf>
    <xf numFmtId="0" fontId="27" fillId="0" borderId="67" xfId="0" applyFont="1" applyFill="1" applyBorder="1" applyAlignment="1" applyProtection="1">
      <alignment horizontal="left" wrapText="1"/>
    </xf>
    <xf numFmtId="0" fontId="27" fillId="0" borderId="41" xfId="0" applyFont="1" applyFill="1" applyBorder="1" applyAlignment="1" applyProtection="1">
      <alignment horizontal="left" wrapText="1"/>
    </xf>
    <xf numFmtId="0" fontId="27" fillId="0" borderId="68" xfId="0" applyFont="1" applyFill="1" applyBorder="1" applyAlignment="1" applyProtection="1">
      <alignment horizontal="left" wrapText="1"/>
    </xf>
    <xf numFmtId="0" fontId="8" fillId="0" borderId="36" xfId="0" applyFont="1" applyFill="1" applyBorder="1" applyAlignment="1" applyProtection="1">
      <alignment horizontal="left" vertical="center"/>
    </xf>
    <xf numFmtId="0" fontId="0" fillId="0" borderId="81" xfId="0" applyFill="1" applyBorder="1" applyAlignment="1" applyProtection="1">
      <alignment horizontal="left"/>
    </xf>
    <xf numFmtId="0" fontId="0" fillId="0" borderId="80" xfId="0" applyFill="1" applyBorder="1" applyAlignment="1" applyProtection="1">
      <alignment horizontal="left"/>
    </xf>
    <xf numFmtId="0" fontId="0" fillId="0" borderId="67" xfId="0" applyFill="1" applyBorder="1" applyAlignment="1" applyProtection="1">
      <alignment horizontal="left"/>
    </xf>
    <xf numFmtId="0" fontId="0" fillId="0" borderId="41" xfId="0" applyFill="1" applyBorder="1" applyAlignment="1" applyProtection="1">
      <alignment horizontal="left"/>
    </xf>
    <xf numFmtId="0" fontId="0" fillId="0" borderId="68" xfId="0" applyFill="1" applyBorder="1" applyAlignment="1" applyProtection="1">
      <alignment horizontal="left"/>
    </xf>
    <xf numFmtId="181" fontId="0" fillId="0" borderId="81" xfId="0" applyNumberFormat="1" applyBorder="1" applyAlignment="1" applyProtection="1">
      <alignment horizontal="center" vertical="center"/>
    </xf>
    <xf numFmtId="181" fontId="0" fillId="0" borderId="80" xfId="0" applyNumberFormat="1" applyBorder="1" applyAlignment="1" applyProtection="1">
      <alignment horizontal="center" vertical="center"/>
    </xf>
    <xf numFmtId="181" fontId="0" fillId="0" borderId="79" xfId="0" applyNumberFormat="1" applyBorder="1" applyAlignment="1" applyProtection="1">
      <alignment horizontal="center" vertical="center"/>
    </xf>
    <xf numFmtId="181" fontId="0" fillId="0" borderId="0" xfId="0" applyNumberFormat="1" applyAlignment="1" applyProtection="1">
      <alignment horizontal="center" vertical="center"/>
    </xf>
    <xf numFmtId="181" fontId="0" fillId="0" borderId="40" xfId="0" applyNumberFormat="1" applyBorder="1" applyAlignment="1" applyProtection="1">
      <alignment horizontal="center" vertical="center"/>
    </xf>
    <xf numFmtId="181" fontId="0" fillId="0" borderId="67" xfId="0" applyNumberFormat="1" applyBorder="1" applyAlignment="1" applyProtection="1">
      <alignment horizontal="center" vertical="center"/>
    </xf>
    <xf numFmtId="181" fontId="0" fillId="0" borderId="41" xfId="0" applyNumberFormat="1" applyBorder="1" applyAlignment="1" applyProtection="1">
      <alignment horizontal="center" vertical="center"/>
    </xf>
    <xf numFmtId="181" fontId="0" fillId="0" borderId="68" xfId="0" applyNumberFormat="1" applyBorder="1" applyAlignment="1" applyProtection="1">
      <alignment horizontal="center" vertical="center"/>
    </xf>
    <xf numFmtId="181" fontId="8" fillId="4" borderId="36" xfId="0" applyNumberFormat="1" applyFont="1" applyFill="1" applyBorder="1" applyAlignment="1" applyProtection="1">
      <alignment horizontal="center" vertical="center"/>
      <protection locked="0"/>
    </xf>
    <xf numFmtId="181" fontId="0" fillId="0" borderId="81" xfId="0" applyNumberFormat="1" applyBorder="1" applyAlignment="1" applyProtection="1">
      <alignment horizontal="center" vertical="center"/>
      <protection locked="0"/>
    </xf>
    <xf numFmtId="181" fontId="0" fillId="0" borderId="80" xfId="0" applyNumberFormat="1" applyBorder="1" applyAlignment="1" applyProtection="1">
      <alignment horizontal="center" vertical="center"/>
      <protection locked="0"/>
    </xf>
    <xf numFmtId="181" fontId="8" fillId="4" borderId="79" xfId="0" applyNumberFormat="1" applyFont="1" applyFill="1" applyBorder="1" applyAlignment="1" applyProtection="1">
      <alignment horizontal="center" vertical="center"/>
      <protection locked="0"/>
    </xf>
    <xf numFmtId="181" fontId="0" fillId="0" borderId="0" xfId="0" applyNumberFormat="1" applyAlignment="1" applyProtection="1">
      <alignment horizontal="center" vertical="center"/>
      <protection locked="0"/>
    </xf>
    <xf numFmtId="181" fontId="0" fillId="0" borderId="40" xfId="0" applyNumberFormat="1" applyBorder="1" applyAlignment="1" applyProtection="1">
      <alignment horizontal="center" vertical="center"/>
      <protection locked="0"/>
    </xf>
    <xf numFmtId="181" fontId="0" fillId="4" borderId="79" xfId="0" applyNumberFormat="1" applyFill="1" applyBorder="1" applyAlignment="1" applyProtection="1">
      <alignment horizontal="center" vertical="center"/>
      <protection locked="0"/>
    </xf>
    <xf numFmtId="181" fontId="0" fillId="4" borderId="67" xfId="0" applyNumberFormat="1" applyFill="1" applyBorder="1" applyAlignment="1" applyProtection="1">
      <alignment horizontal="center" vertical="center"/>
      <protection locked="0"/>
    </xf>
    <xf numFmtId="181" fontId="0" fillId="0" borderId="41" xfId="0" applyNumberFormat="1" applyBorder="1" applyAlignment="1" applyProtection="1">
      <alignment horizontal="center" vertical="center"/>
      <protection locked="0"/>
    </xf>
    <xf numFmtId="181" fontId="0" fillId="0" borderId="68" xfId="0" applyNumberFormat="1" applyBorder="1" applyAlignment="1" applyProtection="1">
      <alignment horizontal="center" vertical="center"/>
      <protection locked="0"/>
    </xf>
    <xf numFmtId="0" fontId="19" fillId="0" borderId="33"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35" xfId="0" applyFont="1" applyBorder="1" applyAlignment="1" applyProtection="1">
      <alignment horizontal="center" vertical="center"/>
    </xf>
    <xf numFmtId="0" fontId="19" fillId="0" borderId="67"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68"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35" xfId="0" applyBorder="1" applyAlignment="1" applyProtection="1">
      <alignment horizontal="center" vertical="center"/>
    </xf>
    <xf numFmtId="0" fontId="8" fillId="0" borderId="10" xfId="0" applyFont="1" applyBorder="1" applyAlignment="1" applyProtection="1">
      <alignment vertical="center" wrapText="1"/>
    </xf>
    <xf numFmtId="181" fontId="0" fillId="0" borderId="79" xfId="0" applyNumberFormat="1" applyBorder="1" applyAlignment="1" applyProtection="1">
      <alignment horizontal="center" vertical="center"/>
      <protection locked="0"/>
    </xf>
    <xf numFmtId="181" fontId="0" fillId="0" borderId="67" xfId="0" applyNumberFormat="1" applyBorder="1" applyAlignment="1" applyProtection="1">
      <alignment horizontal="center" vertical="center"/>
      <protection locked="0"/>
    </xf>
    <xf numFmtId="0" fontId="8" fillId="0" borderId="34" xfId="0" applyFont="1" applyBorder="1" applyAlignment="1" applyProtection="1">
      <alignment vertical="center" textRotation="255"/>
    </xf>
    <xf numFmtId="0" fontId="0" fillId="0" borderId="32" xfId="0" applyBorder="1" applyAlignment="1" applyProtection="1">
      <alignment vertical="center" textRotation="255"/>
    </xf>
    <xf numFmtId="0" fontId="0" fillId="0" borderId="31" xfId="0" applyBorder="1" applyAlignment="1" applyProtection="1">
      <alignment vertical="center" textRotation="255"/>
    </xf>
    <xf numFmtId="0" fontId="32" fillId="0" borderId="67" xfId="0" applyFont="1" applyBorder="1" applyAlignment="1" applyProtection="1">
      <alignment wrapText="1"/>
    </xf>
    <xf numFmtId="0" fontId="33" fillId="0" borderId="41" xfId="0" applyFont="1" applyBorder="1" applyAlignment="1" applyProtection="1">
      <alignment wrapText="1"/>
    </xf>
    <xf numFmtId="0" fontId="33" fillId="0" borderId="68" xfId="0" applyFont="1" applyBorder="1" applyAlignment="1" applyProtection="1">
      <alignment wrapText="1"/>
    </xf>
    <xf numFmtId="182" fontId="8" fillId="9" borderId="41" xfId="0" applyNumberFormat="1" applyFont="1" applyFill="1" applyBorder="1" applyAlignment="1" applyProtection="1">
      <alignment horizontal="center" vertical="center"/>
    </xf>
    <xf numFmtId="182" fontId="0" fillId="9" borderId="41" xfId="0" applyNumberForma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13" borderId="81" xfId="0" applyFont="1" applyFill="1" applyBorder="1" applyAlignment="1" applyProtection="1">
      <alignment horizontal="center" vertical="center"/>
    </xf>
    <xf numFmtId="0" fontId="0" fillId="13" borderId="81" xfId="0" applyFill="1" applyBorder="1" applyAlignment="1" applyProtection="1">
      <alignment horizontal="center" vertical="center"/>
    </xf>
    <xf numFmtId="0" fontId="8" fillId="0" borderId="10" xfId="0" applyFont="1" applyBorder="1" applyAlignment="1" applyProtection="1">
      <alignment horizontal="center" vertical="center"/>
    </xf>
    <xf numFmtId="0" fontId="6" fillId="0" borderId="94" xfId="0" applyNumberFormat="1" applyFont="1" applyBorder="1" applyAlignment="1" applyProtection="1"/>
    <xf numFmtId="0" fontId="6" fillId="0" borderId="95" xfId="0" applyNumberFormat="1" applyFont="1" applyBorder="1" applyAlignment="1" applyProtection="1"/>
    <xf numFmtId="0" fontId="14" fillId="4" borderId="36" xfId="0" applyFont="1" applyFill="1" applyBorder="1" applyAlignment="1" applyProtection="1">
      <alignment horizontal="left" vertical="top" wrapText="1"/>
      <protection locked="0"/>
    </xf>
    <xf numFmtId="0" fontId="27" fillId="4" borderId="37" xfId="0" applyFont="1" applyFill="1" applyBorder="1" applyAlignment="1" applyProtection="1">
      <alignment horizontal="left" vertical="top" wrapText="1"/>
      <protection locked="0"/>
    </xf>
    <xf numFmtId="0" fontId="27" fillId="4" borderId="38" xfId="0" applyFont="1" applyFill="1" applyBorder="1" applyAlignment="1" applyProtection="1">
      <alignment horizontal="left" vertical="top" wrapText="1"/>
      <protection locked="0"/>
    </xf>
    <xf numFmtId="0" fontId="14" fillId="4" borderId="30" xfId="0" applyFont="1" applyFill="1" applyBorder="1" applyAlignment="1" applyProtection="1">
      <alignment horizontal="left" vertical="top" wrapText="1"/>
      <protection locked="0"/>
    </xf>
    <xf numFmtId="0" fontId="27" fillId="4" borderId="0" xfId="0" applyFont="1" applyFill="1" applyBorder="1" applyAlignment="1" applyProtection="1">
      <alignment horizontal="left" vertical="top" wrapText="1"/>
      <protection locked="0"/>
    </xf>
    <xf numFmtId="0" fontId="27" fillId="4" borderId="40" xfId="0" applyFont="1" applyFill="1" applyBorder="1" applyAlignment="1" applyProtection="1">
      <alignment horizontal="left" vertical="top" wrapText="1"/>
      <protection locked="0"/>
    </xf>
    <xf numFmtId="0" fontId="27" fillId="4" borderId="30" xfId="0" applyFont="1" applyFill="1" applyBorder="1" applyAlignment="1" applyProtection="1">
      <alignment horizontal="left" vertical="top" wrapText="1"/>
      <protection locked="0"/>
    </xf>
    <xf numFmtId="0" fontId="27" fillId="4" borderId="18" xfId="0" applyFont="1" applyFill="1" applyBorder="1" applyAlignment="1" applyProtection="1">
      <alignment horizontal="left" vertical="top" wrapText="1"/>
      <protection locked="0"/>
    </xf>
    <xf numFmtId="0" fontId="27" fillId="4" borderId="17" xfId="0" applyFont="1" applyFill="1" applyBorder="1" applyAlignment="1" applyProtection="1">
      <alignment horizontal="left" vertical="top" wrapText="1"/>
      <protection locked="0"/>
    </xf>
    <xf numFmtId="0" fontId="27" fillId="4" borderId="19" xfId="0" applyFont="1" applyFill="1" applyBorder="1" applyAlignment="1" applyProtection="1">
      <alignment horizontal="left" vertical="top" wrapText="1"/>
      <protection locked="0"/>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34" xfId="0" applyFont="1" applyBorder="1" applyAlignment="1" applyProtection="1">
      <alignment vertical="center" textRotation="255" wrapText="1"/>
    </xf>
    <xf numFmtId="0" fontId="0" fillId="0" borderId="39" xfId="0" applyBorder="1" applyProtection="1"/>
    <xf numFmtId="0" fontId="0" fillId="0" borderId="35" xfId="0" applyBorder="1" applyProtection="1"/>
    <xf numFmtId="0" fontId="0" fillId="0" borderId="33" xfId="0" applyBorder="1" applyProtection="1"/>
    <xf numFmtId="0" fontId="6" fillId="0" borderId="34" xfId="0" applyNumberFormat="1" applyFont="1" applyBorder="1" applyAlignment="1" applyProtection="1">
      <alignment horizontal="right" vertical="center"/>
    </xf>
    <xf numFmtId="0" fontId="6" fillId="0" borderId="32" xfId="0" applyNumberFormat="1" applyFont="1" applyBorder="1" applyAlignment="1" applyProtection="1">
      <alignment horizontal="right" vertical="center"/>
    </xf>
    <xf numFmtId="0" fontId="6" fillId="0" borderId="31" xfId="0" applyNumberFormat="1" applyFont="1" applyBorder="1" applyAlignment="1" applyProtection="1">
      <alignment horizontal="right" vertical="center"/>
    </xf>
    <xf numFmtId="0" fontId="25" fillId="0" borderId="10" xfId="0" applyFont="1" applyBorder="1" applyAlignment="1" applyProtection="1">
      <alignment vertical="top" wrapText="1"/>
    </xf>
    <xf numFmtId="0" fontId="14" fillId="0" borderId="10" xfId="0" applyFont="1" applyBorder="1" applyAlignment="1" applyProtection="1">
      <alignment vertical="top" wrapText="1"/>
    </xf>
    <xf numFmtId="0" fontId="8" fillId="8" borderId="36" xfId="0" applyFont="1" applyFill="1" applyBorder="1" applyAlignment="1" applyProtection="1">
      <alignment horizontal="center" vertical="center"/>
    </xf>
    <xf numFmtId="0" fontId="0" fillId="8" borderId="81" xfId="0" applyFill="1" applyBorder="1" applyAlignment="1" applyProtection="1">
      <alignment horizontal="center" vertical="center"/>
    </xf>
    <xf numFmtId="0" fontId="0" fillId="8" borderId="80" xfId="0" applyFill="1" applyBorder="1" applyAlignment="1" applyProtection="1">
      <alignment horizontal="center" vertical="center"/>
    </xf>
    <xf numFmtId="0" fontId="8" fillId="8" borderId="79" xfId="0" applyFont="1" applyFill="1" applyBorder="1" applyAlignment="1" applyProtection="1">
      <alignment horizontal="center" vertical="center"/>
    </xf>
    <xf numFmtId="0" fontId="0" fillId="8" borderId="0" xfId="0" applyFill="1" applyAlignment="1" applyProtection="1">
      <alignment horizontal="center" vertical="center"/>
    </xf>
    <xf numFmtId="0" fontId="0" fillId="8" borderId="40" xfId="0" applyFill="1" applyBorder="1" applyAlignment="1" applyProtection="1">
      <alignment horizontal="center" vertical="center"/>
    </xf>
    <xf numFmtId="0" fontId="8" fillId="8" borderId="67" xfId="0" applyFont="1" applyFill="1" applyBorder="1" applyAlignment="1" applyProtection="1">
      <alignment horizontal="center" vertical="center"/>
    </xf>
    <xf numFmtId="0" fontId="0" fillId="8" borderId="41" xfId="0" applyFill="1" applyBorder="1" applyAlignment="1" applyProtection="1">
      <alignment horizontal="center" vertical="center"/>
    </xf>
    <xf numFmtId="0" fontId="0" fillId="8" borderId="68" xfId="0" applyFill="1" applyBorder="1" applyAlignment="1" applyProtection="1">
      <alignment horizontal="center" vertical="center"/>
    </xf>
    <xf numFmtId="0" fontId="6" fillId="0" borderId="96" xfId="0" applyNumberFormat="1" applyFont="1" applyBorder="1" applyAlignment="1" applyProtection="1"/>
    <xf numFmtId="0" fontId="14" fillId="13" borderId="10" xfId="0" applyFont="1" applyFill="1" applyBorder="1" applyAlignment="1" applyProtection="1">
      <alignment vertical="top" wrapText="1"/>
    </xf>
    <xf numFmtId="0" fontId="14" fillId="0" borderId="84" xfId="0" applyFont="1" applyBorder="1" applyAlignment="1" applyProtection="1">
      <alignment vertical="top" wrapText="1"/>
    </xf>
    <xf numFmtId="0" fontId="8" fillId="8" borderId="36" xfId="0" applyFont="1" applyFill="1" applyBorder="1" applyAlignment="1" applyProtection="1">
      <alignment horizontal="center" vertical="center" wrapText="1"/>
    </xf>
    <xf numFmtId="0" fontId="0" fillId="8" borderId="67" xfId="0" applyFill="1" applyBorder="1" applyAlignment="1" applyProtection="1">
      <alignment horizontal="center" vertical="center"/>
    </xf>
    <xf numFmtId="0" fontId="8" fillId="0" borderId="10" xfId="0" applyFont="1" applyBorder="1" applyAlignment="1" applyProtection="1">
      <alignment vertical="center" textRotation="255"/>
    </xf>
    <xf numFmtId="0" fontId="8" fillId="0" borderId="36" xfId="0" applyFont="1" applyBorder="1" applyAlignment="1" applyProtection="1">
      <alignment vertical="center" wrapText="1"/>
    </xf>
    <xf numFmtId="0" fontId="0" fillId="0" borderId="37" xfId="0" applyBorder="1" applyAlignment="1" applyProtection="1">
      <alignment vertical="center" wrapText="1"/>
    </xf>
    <xf numFmtId="0" fontId="0" fillId="0" borderId="38" xfId="0" applyBorder="1" applyAlignment="1" applyProtection="1">
      <alignment vertical="center" wrapText="1"/>
    </xf>
    <xf numFmtId="0" fontId="8" fillId="0" borderId="79" xfId="0" applyFont="1" applyBorder="1" applyAlignment="1" applyProtection="1">
      <alignment vertical="center" wrapText="1"/>
    </xf>
    <xf numFmtId="0" fontId="0" fillId="0" borderId="0" xfId="0" applyBorder="1" applyAlignment="1" applyProtection="1">
      <alignment vertical="center" wrapText="1"/>
    </xf>
    <xf numFmtId="0" fontId="0" fillId="0" borderId="40" xfId="0" applyBorder="1" applyAlignment="1" applyProtection="1">
      <alignment vertical="center" wrapText="1"/>
    </xf>
    <xf numFmtId="0" fontId="0" fillId="0" borderId="18" xfId="0" applyBorder="1" applyAlignment="1" applyProtection="1">
      <alignment vertical="center" wrapText="1"/>
    </xf>
    <xf numFmtId="0" fontId="0" fillId="0" borderId="17" xfId="0" applyBorder="1" applyAlignment="1" applyProtection="1">
      <alignment vertical="center" wrapText="1"/>
    </xf>
    <xf numFmtId="0" fontId="0" fillId="0" borderId="19" xfId="0" applyBorder="1" applyAlignment="1" applyProtection="1">
      <alignment vertical="center" wrapText="1"/>
    </xf>
    <xf numFmtId="0" fontId="34" fillId="0" borderId="36" xfId="0" applyFont="1" applyBorder="1" applyAlignment="1" applyProtection="1">
      <alignment vertical="top" wrapText="1"/>
    </xf>
    <xf numFmtId="0" fontId="34" fillId="0" borderId="37" xfId="0" applyFont="1" applyBorder="1" applyAlignment="1" applyProtection="1">
      <alignment vertical="top" wrapText="1"/>
    </xf>
    <xf numFmtId="0" fontId="34" fillId="0" borderId="38" xfId="0" applyFont="1" applyBorder="1" applyAlignment="1" applyProtection="1">
      <alignment vertical="top" wrapText="1"/>
    </xf>
    <xf numFmtId="0" fontId="34" fillId="0" borderId="30" xfId="0" applyFont="1" applyBorder="1" applyAlignment="1" applyProtection="1">
      <alignment vertical="top" wrapText="1"/>
    </xf>
    <xf numFmtId="0" fontId="34" fillId="0" borderId="0" xfId="0" applyFont="1" applyBorder="1" applyAlignment="1" applyProtection="1">
      <alignment vertical="top" wrapText="1"/>
    </xf>
    <xf numFmtId="0" fontId="34" fillId="0" borderId="40" xfId="0" applyFont="1" applyBorder="1" applyAlignment="1" applyProtection="1">
      <alignment vertical="top" wrapText="1"/>
    </xf>
    <xf numFmtId="0" fontId="34" fillId="0" borderId="18" xfId="0" applyFont="1" applyBorder="1" applyAlignment="1" applyProtection="1">
      <alignment vertical="top" wrapText="1"/>
    </xf>
    <xf numFmtId="0" fontId="34" fillId="0" borderId="17" xfId="0" applyFont="1" applyBorder="1" applyAlignment="1" applyProtection="1">
      <alignment vertical="top" wrapText="1"/>
    </xf>
    <xf numFmtId="0" fontId="34" fillId="0" borderId="19" xfId="0" applyFont="1" applyBorder="1" applyAlignment="1" applyProtection="1">
      <alignment vertical="top" wrapText="1"/>
    </xf>
    <xf numFmtId="0" fontId="8" fillId="0" borderId="36" xfId="0" applyFont="1" applyBorder="1" applyAlignment="1" applyProtection="1">
      <alignment horizontal="center" vertical="center" wrapText="1"/>
    </xf>
    <xf numFmtId="0" fontId="0" fillId="0" borderId="81" xfId="0" applyBorder="1" applyAlignment="1" applyProtection="1">
      <alignment horizontal="center" vertical="center"/>
    </xf>
    <xf numFmtId="0" fontId="0" fillId="0" borderId="80" xfId="0" applyBorder="1" applyAlignment="1" applyProtection="1">
      <alignment horizontal="center" vertical="center"/>
    </xf>
    <xf numFmtId="0" fontId="0" fillId="0" borderId="79" xfId="0" applyBorder="1" applyAlignment="1" applyProtection="1">
      <alignment horizontal="center" vertical="center"/>
    </xf>
    <xf numFmtId="0" fontId="0" fillId="0" borderId="0" xfId="0" applyAlignment="1" applyProtection="1">
      <alignment horizontal="center" vertical="center"/>
    </xf>
    <xf numFmtId="0" fontId="0" fillId="0" borderId="40" xfId="0" applyBorder="1" applyAlignment="1" applyProtection="1">
      <alignment horizontal="center" vertical="center"/>
    </xf>
    <xf numFmtId="0" fontId="0" fillId="0" borderId="67" xfId="0" applyBorder="1" applyAlignment="1" applyProtection="1">
      <alignment horizontal="center" vertical="center"/>
    </xf>
    <xf numFmtId="0" fontId="0" fillId="0" borderId="41" xfId="0" applyBorder="1" applyAlignment="1" applyProtection="1">
      <alignment horizontal="center" vertical="center"/>
    </xf>
    <xf numFmtId="0" fontId="0" fillId="0" borderId="68" xfId="0" applyBorder="1" applyAlignment="1" applyProtection="1">
      <alignment horizontal="center" vertical="center"/>
    </xf>
    <xf numFmtId="0" fontId="15" fillId="0" borderId="84" xfId="0" applyFont="1" applyBorder="1" applyAlignment="1" applyProtection="1">
      <alignment vertical="top" wrapText="1"/>
    </xf>
    <xf numFmtId="0" fontId="8" fillId="4" borderId="36" xfId="0" applyFont="1" applyFill="1" applyBorder="1" applyAlignment="1" applyProtection="1">
      <alignment horizontal="center" vertical="center" wrapText="1"/>
      <protection locked="0"/>
    </xf>
    <xf numFmtId="0" fontId="0" fillId="4" borderId="81" xfId="0" applyFill="1" applyBorder="1" applyAlignment="1" applyProtection="1">
      <alignment horizontal="center" vertical="center"/>
      <protection locked="0"/>
    </xf>
    <xf numFmtId="0" fontId="0" fillId="4" borderId="80"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8" fillId="0" borderId="10" xfId="0" applyFont="1" applyBorder="1" applyAlignment="1" applyProtection="1">
      <alignment vertical="center"/>
    </xf>
    <xf numFmtId="0" fontId="21" fillId="0" borderId="102" xfId="0" applyFont="1" applyBorder="1" applyAlignment="1" applyProtection="1">
      <alignment vertical="center" shrinkToFit="1"/>
    </xf>
    <xf numFmtId="0" fontId="21" fillId="0" borderId="103" xfId="0" applyFont="1" applyBorder="1" applyAlignment="1" applyProtection="1">
      <alignment vertical="center" shrinkToFit="1"/>
    </xf>
    <xf numFmtId="0" fontId="8" fillId="0" borderId="36" xfId="0" applyFont="1" applyBorder="1" applyAlignment="1" applyProtection="1">
      <alignment vertical="center"/>
    </xf>
    <xf numFmtId="0" fontId="0" fillId="0" borderId="81" xfId="0" applyBorder="1" applyAlignment="1" applyProtection="1">
      <alignment vertical="center"/>
    </xf>
    <xf numFmtId="0" fontId="0" fillId="0" borderId="80" xfId="0" applyBorder="1" applyAlignment="1" applyProtection="1">
      <alignment vertical="center"/>
    </xf>
    <xf numFmtId="0" fontId="8" fillId="0" borderId="34" xfId="0" applyFont="1" applyBorder="1" applyAlignment="1" applyProtection="1">
      <alignment vertical="center"/>
    </xf>
    <xf numFmtId="0" fontId="8" fillId="0" borderId="34" xfId="0" applyFont="1" applyBorder="1" applyAlignment="1" applyProtection="1">
      <alignment horizontal="center" vertical="center" textRotation="255" wrapText="1"/>
    </xf>
    <xf numFmtId="0" fontId="8" fillId="0" borderId="32" xfId="0" applyFont="1" applyBorder="1" applyAlignment="1" applyProtection="1">
      <alignment horizontal="center" vertical="center" textRotation="255" wrapText="1"/>
    </xf>
    <xf numFmtId="0" fontId="0" fillId="0" borderId="32" xfId="0" applyBorder="1" applyAlignment="1" applyProtection="1">
      <alignment horizontal="center" vertical="center" textRotation="255" wrapText="1"/>
    </xf>
    <xf numFmtId="0" fontId="0" fillId="0" borderId="31" xfId="0" applyBorder="1" applyAlignment="1" applyProtection="1">
      <alignment horizontal="center" vertical="center" textRotation="255" wrapText="1"/>
    </xf>
    <xf numFmtId="0" fontId="8" fillId="0" borderId="32" xfId="0" applyFont="1" applyBorder="1" applyAlignment="1" applyProtection="1">
      <alignment vertical="center" textRotation="255" wrapText="1"/>
    </xf>
    <xf numFmtId="0" fontId="0" fillId="0" borderId="31" xfId="0" applyBorder="1" applyAlignment="1" applyProtection="1">
      <alignment vertical="center"/>
    </xf>
    <xf numFmtId="0" fontId="21" fillId="0" borderId="97" xfId="0" applyFont="1" applyBorder="1" applyAlignment="1" applyProtection="1">
      <alignment vertical="center" wrapText="1" shrinkToFit="1"/>
    </xf>
    <xf numFmtId="0" fontId="21" fillId="0" borderId="98" xfId="0" applyFont="1" applyBorder="1" applyAlignment="1" applyProtection="1">
      <alignment vertical="center" shrinkToFit="1"/>
    </xf>
    <xf numFmtId="0" fontId="21" fillId="0" borderId="99" xfId="0" applyFont="1" applyBorder="1" applyAlignment="1" applyProtection="1">
      <alignment vertical="center" shrinkToFit="1"/>
    </xf>
    <xf numFmtId="0" fontId="31" fillId="0" borderId="100" xfId="0" applyFont="1" applyBorder="1" applyAlignment="1" applyProtection="1">
      <alignment vertical="center" shrinkToFit="1"/>
    </xf>
    <xf numFmtId="0" fontId="31" fillId="0" borderId="17" xfId="0" applyFont="1" applyBorder="1" applyAlignment="1" applyProtection="1">
      <alignment vertical="center" shrinkToFit="1"/>
    </xf>
    <xf numFmtId="0" fontId="31" fillId="0" borderId="101" xfId="0" applyFont="1" applyBorder="1" applyAlignment="1" applyProtection="1">
      <alignment vertical="center" shrinkToFit="1"/>
    </xf>
    <xf numFmtId="0" fontId="24" fillId="0" borderId="107" xfId="0" applyFont="1" applyBorder="1" applyAlignment="1" applyProtection="1">
      <alignment vertical="top" wrapText="1"/>
    </xf>
    <xf numFmtId="0" fontId="24" fillId="0" borderId="84" xfId="0" applyFont="1" applyBorder="1" applyAlignment="1" applyProtection="1">
      <alignment vertical="top" wrapText="1"/>
    </xf>
    <xf numFmtId="0" fontId="8" fillId="0" borderId="33" xfId="0" applyFont="1" applyBorder="1" applyAlignment="1" applyProtection="1">
      <alignment vertical="center"/>
    </xf>
    <xf numFmtId="0" fontId="0" fillId="0" borderId="39" xfId="0" applyBorder="1" applyAlignment="1" applyProtection="1">
      <alignment vertical="center"/>
    </xf>
    <xf numFmtId="0" fontId="0" fillId="0" borderId="35" xfId="0" applyBorder="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vertical="center"/>
    </xf>
    <xf numFmtId="0" fontId="8" fillId="0" borderId="79" xfId="0" applyFont="1"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vertical="center"/>
    </xf>
    <xf numFmtId="0" fontId="0" fillId="0" borderId="18" xfId="0" applyBorder="1" applyAlignment="1" applyProtection="1">
      <alignment vertical="center"/>
    </xf>
    <xf numFmtId="0" fontId="0" fillId="0" borderId="17" xfId="0" applyBorder="1" applyAlignment="1" applyProtection="1">
      <alignment vertical="center"/>
    </xf>
    <xf numFmtId="0" fontId="0" fillId="0" borderId="19" xfId="0" applyBorder="1" applyAlignment="1" applyProtection="1">
      <alignment vertical="center"/>
    </xf>
    <xf numFmtId="0" fontId="8" fillId="0" borderId="34" xfId="0" applyFont="1" applyBorder="1" applyAlignment="1" applyProtection="1">
      <alignment horizontal="center" vertical="center"/>
    </xf>
    <xf numFmtId="0" fontId="0" fillId="0" borderId="31" xfId="0" applyBorder="1" applyAlignment="1" applyProtection="1">
      <alignment horizontal="center" vertical="center"/>
    </xf>
    <xf numFmtId="0" fontId="8" fillId="0" borderId="81" xfId="0" applyFont="1" applyFill="1" applyBorder="1" applyAlignment="1" applyProtection="1">
      <alignment horizontal="center" vertical="center"/>
    </xf>
    <xf numFmtId="0" fontId="0" fillId="0" borderId="17" xfId="0" applyBorder="1" applyAlignment="1" applyProtection="1">
      <alignment horizontal="center" vertical="center"/>
    </xf>
    <xf numFmtId="0" fontId="8" fillId="0" borderId="36" xfId="0" applyFont="1" applyBorder="1" applyAlignment="1" applyProtection="1">
      <alignment vertical="center" shrinkToFit="1"/>
    </xf>
    <xf numFmtId="0" fontId="0" fillId="0" borderId="81" xfId="0" applyBorder="1" applyAlignment="1" applyProtection="1">
      <alignment vertical="center" shrinkToFit="1"/>
    </xf>
    <xf numFmtId="0" fontId="0" fillId="0" borderId="80" xfId="0" applyBorder="1" applyAlignment="1" applyProtection="1">
      <alignment vertical="center" shrinkToFit="1"/>
    </xf>
    <xf numFmtId="0" fontId="8" fillId="0" borderId="35" xfId="0" applyFont="1" applyBorder="1" applyAlignment="1" applyProtection="1">
      <alignment vertical="center"/>
    </xf>
    <xf numFmtId="0" fontId="0" fillId="0" borderId="10" xfId="0" applyBorder="1" applyAlignment="1" applyProtection="1">
      <alignment horizontal="center" vertical="center"/>
    </xf>
    <xf numFmtId="0" fontId="0" fillId="0" borderId="33" xfId="0" applyBorder="1" applyAlignment="1" applyProtection="1">
      <alignment horizontal="center" vertical="center"/>
    </xf>
    <xf numFmtId="0" fontId="8" fillId="0" borderId="10" xfId="0" applyFont="1" applyBorder="1" applyAlignment="1" applyProtection="1"/>
    <xf numFmtId="0" fontId="0" fillId="0" borderId="10" xfId="0" applyBorder="1" applyAlignment="1" applyProtection="1"/>
    <xf numFmtId="0" fontId="8" fillId="0" borderId="34"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2" xfId="0" applyFont="1" applyBorder="1" applyAlignment="1" applyProtection="1">
      <alignment horizontal="center"/>
    </xf>
    <xf numFmtId="0" fontId="8" fillId="0" borderId="31" xfId="0" applyFont="1" applyBorder="1" applyAlignment="1" applyProtection="1">
      <alignment horizontal="center"/>
    </xf>
    <xf numFmtId="0" fontId="8" fillId="0" borderId="10" xfId="0" applyFont="1" applyBorder="1" applyAlignment="1" applyProtection="1">
      <alignment vertical="center" textRotation="255" wrapText="1"/>
    </xf>
    <xf numFmtId="0" fontId="0" fillId="0" borderId="80" xfId="0" applyBorder="1" applyAlignment="1" applyProtection="1"/>
    <xf numFmtId="0" fontId="0" fillId="0" borderId="18" xfId="0" applyFill="1" applyBorder="1" applyAlignment="1" applyProtection="1">
      <alignment horizontal="left"/>
    </xf>
    <xf numFmtId="0" fontId="0" fillId="0" borderId="17" xfId="0" applyFill="1" applyBorder="1" applyAlignment="1" applyProtection="1">
      <alignment horizontal="left"/>
    </xf>
    <xf numFmtId="0" fontId="0" fillId="0" borderId="19" xfId="0" applyBorder="1" applyAlignment="1" applyProtection="1"/>
    <xf numFmtId="0" fontId="8" fillId="0" borderId="36" xfId="0" applyFont="1" applyFill="1" applyBorder="1" applyAlignment="1" applyProtection="1">
      <alignment horizontal="left" vertical="center" wrapText="1"/>
    </xf>
    <xf numFmtId="0" fontId="0" fillId="0" borderId="81" xfId="0" applyBorder="1" applyAlignment="1" applyProtection="1">
      <alignment horizontal="left" wrapText="1"/>
    </xf>
    <xf numFmtId="0" fontId="0" fillId="0" borderId="80" xfId="0" applyBorder="1" applyAlignment="1" applyProtection="1">
      <alignment horizontal="left" wrapText="1"/>
    </xf>
    <xf numFmtId="0" fontId="0" fillId="0" borderId="79" xfId="0" applyBorder="1" applyAlignment="1" applyProtection="1">
      <alignment horizontal="left" wrapText="1"/>
    </xf>
    <xf numFmtId="0" fontId="0" fillId="0" borderId="0" xfId="0" applyAlignment="1" applyProtection="1">
      <alignment horizontal="left" wrapText="1"/>
    </xf>
    <xf numFmtId="0" fontId="0" fillId="0" borderId="40" xfId="0" applyBorder="1" applyAlignment="1" applyProtection="1">
      <alignment horizontal="left" wrapText="1"/>
    </xf>
    <xf numFmtId="0" fontId="0" fillId="0" borderId="18" xfId="0" applyBorder="1" applyAlignment="1" applyProtection="1">
      <alignment horizontal="left" wrapText="1"/>
    </xf>
    <xf numFmtId="0" fontId="0" fillId="0" borderId="17" xfId="0" applyBorder="1" applyAlignment="1" applyProtection="1">
      <alignment horizontal="left" wrapText="1"/>
    </xf>
    <xf numFmtId="0" fontId="0" fillId="0" borderId="19" xfId="0" applyBorder="1" applyAlignment="1" applyProtection="1">
      <alignment horizontal="left" wrapText="1"/>
    </xf>
    <xf numFmtId="0" fontId="0" fillId="0" borderId="19" xfId="0" applyFill="1" applyBorder="1" applyAlignment="1" applyProtection="1">
      <alignment horizontal="left"/>
    </xf>
    <xf numFmtId="181" fontId="8" fillId="10" borderId="36" xfId="0" applyNumberFormat="1" applyFont="1" applyFill="1" applyBorder="1" applyAlignment="1" applyProtection="1">
      <alignment horizontal="center" vertical="center"/>
      <protection locked="0"/>
    </xf>
    <xf numFmtId="181" fontId="0" fillId="10" borderId="81" xfId="0" applyNumberFormat="1" applyFill="1" applyBorder="1" applyAlignment="1" applyProtection="1">
      <alignment horizontal="center" vertical="center"/>
      <protection locked="0"/>
    </xf>
    <xf numFmtId="181" fontId="0" fillId="10" borderId="80" xfId="0" applyNumberFormat="1" applyFill="1" applyBorder="1" applyAlignment="1" applyProtection="1">
      <alignment horizontal="center" vertical="center"/>
      <protection locked="0"/>
    </xf>
    <xf numFmtId="181" fontId="8" fillId="10" borderId="79" xfId="0" applyNumberFormat="1" applyFont="1" applyFill="1" applyBorder="1" applyAlignment="1" applyProtection="1">
      <alignment horizontal="center" vertical="center"/>
      <protection locked="0"/>
    </xf>
    <xf numFmtId="181" fontId="0" fillId="10" borderId="0" xfId="0" applyNumberFormat="1" applyFill="1" applyAlignment="1" applyProtection="1">
      <alignment horizontal="center" vertical="center"/>
      <protection locked="0"/>
    </xf>
    <xf numFmtId="181" fontId="0" fillId="10" borderId="40" xfId="0" applyNumberFormat="1" applyFill="1" applyBorder="1" applyAlignment="1" applyProtection="1">
      <alignment horizontal="center" vertical="center"/>
      <protection locked="0"/>
    </xf>
    <xf numFmtId="181" fontId="0" fillId="10" borderId="79" xfId="0" applyNumberFormat="1" applyFill="1" applyBorder="1" applyAlignment="1" applyProtection="1">
      <alignment horizontal="center" vertical="center"/>
      <protection locked="0"/>
    </xf>
    <xf numFmtId="181" fontId="0" fillId="10" borderId="67" xfId="0" applyNumberFormat="1" applyFill="1" applyBorder="1" applyAlignment="1" applyProtection="1">
      <alignment horizontal="center" vertical="center"/>
      <protection locked="0"/>
    </xf>
    <xf numFmtId="181" fontId="0" fillId="10" borderId="41" xfId="0" applyNumberFormat="1" applyFill="1" applyBorder="1" applyAlignment="1" applyProtection="1">
      <alignment horizontal="center" vertical="center"/>
      <protection locked="0"/>
    </xf>
    <xf numFmtId="181" fontId="0" fillId="10" borderId="68" xfId="0" applyNumberFormat="1" applyFill="1" applyBorder="1" applyAlignment="1" applyProtection="1">
      <alignment horizontal="center" vertical="center"/>
      <protection locked="0"/>
    </xf>
    <xf numFmtId="0" fontId="14" fillId="10" borderId="36" xfId="0" applyFont="1" applyFill="1" applyBorder="1" applyAlignment="1" applyProtection="1">
      <alignment horizontal="left" vertical="top" wrapText="1"/>
      <protection locked="0"/>
    </xf>
    <xf numFmtId="0" fontId="27" fillId="10" borderId="37" xfId="0" applyFont="1" applyFill="1" applyBorder="1" applyAlignment="1" applyProtection="1">
      <alignment horizontal="left" vertical="top" wrapText="1"/>
      <protection locked="0"/>
    </xf>
    <xf numFmtId="0" fontId="27" fillId="10" borderId="38" xfId="0" applyFont="1" applyFill="1" applyBorder="1" applyAlignment="1" applyProtection="1">
      <alignment horizontal="left" vertical="top" wrapText="1"/>
      <protection locked="0"/>
    </xf>
    <xf numFmtId="0" fontId="14" fillId="10" borderId="30" xfId="0" applyFont="1" applyFill="1" applyBorder="1" applyAlignment="1" applyProtection="1">
      <alignment horizontal="left" vertical="top" wrapText="1"/>
      <protection locked="0"/>
    </xf>
    <xf numFmtId="0" fontId="27" fillId="10" borderId="0" xfId="0" applyFont="1" applyFill="1" applyBorder="1" applyAlignment="1" applyProtection="1">
      <alignment horizontal="left" vertical="top" wrapText="1"/>
      <protection locked="0"/>
    </xf>
    <xf numFmtId="0" fontId="27" fillId="10" borderId="40" xfId="0" applyFont="1" applyFill="1" applyBorder="1" applyAlignment="1" applyProtection="1">
      <alignment horizontal="left" vertical="top" wrapText="1"/>
      <protection locked="0"/>
    </xf>
    <xf numFmtId="0" fontId="27" fillId="10" borderId="30" xfId="0" applyFont="1" applyFill="1" applyBorder="1" applyAlignment="1" applyProtection="1">
      <alignment horizontal="left" vertical="top" wrapText="1"/>
      <protection locked="0"/>
    </xf>
    <xf numFmtId="0" fontId="27" fillId="10" borderId="18" xfId="0" applyFont="1" applyFill="1" applyBorder="1" applyAlignment="1" applyProtection="1">
      <alignment horizontal="left" vertical="top" wrapText="1"/>
      <protection locked="0"/>
    </xf>
    <xf numFmtId="0" fontId="27" fillId="10" borderId="17" xfId="0" applyFont="1" applyFill="1" applyBorder="1" applyAlignment="1" applyProtection="1">
      <alignment horizontal="left" vertical="top" wrapText="1"/>
      <protection locked="0"/>
    </xf>
    <xf numFmtId="0" fontId="27" fillId="10" borderId="19" xfId="0" applyFont="1" applyFill="1" applyBorder="1" applyAlignment="1" applyProtection="1">
      <alignment horizontal="left" vertical="top" wrapText="1"/>
      <protection locked="0"/>
    </xf>
    <xf numFmtId="0" fontId="8" fillId="10" borderId="36" xfId="0" applyFont="1" applyFill="1" applyBorder="1" applyAlignment="1" applyProtection="1">
      <alignment horizontal="center" vertical="center" wrapText="1"/>
      <protection locked="0"/>
    </xf>
    <xf numFmtId="0" fontId="0" fillId="10" borderId="81" xfId="0" applyFill="1" applyBorder="1" applyAlignment="1" applyProtection="1">
      <alignment horizontal="center" vertical="center"/>
      <protection locked="0"/>
    </xf>
    <xf numFmtId="0" fontId="0" fillId="10" borderId="80" xfId="0" applyFill="1" applyBorder="1" applyAlignment="1" applyProtection="1">
      <alignment horizontal="center" vertical="center"/>
      <protection locked="0"/>
    </xf>
    <xf numFmtId="0" fontId="0" fillId="10" borderId="67" xfId="0" applyFill="1" applyBorder="1" applyAlignment="1" applyProtection="1">
      <alignment horizontal="center" vertical="center"/>
      <protection locked="0"/>
    </xf>
    <xf numFmtId="0" fontId="0" fillId="10" borderId="41" xfId="0" applyFill="1" applyBorder="1" applyAlignment="1" applyProtection="1">
      <alignment horizontal="center" vertical="center"/>
      <protection locked="0"/>
    </xf>
    <xf numFmtId="0" fontId="0" fillId="10" borderId="68" xfId="0" applyFill="1" applyBorder="1" applyAlignment="1" applyProtection="1">
      <alignment horizontal="center" vertical="center"/>
      <protection locked="0"/>
    </xf>
    <xf numFmtId="0" fontId="0" fillId="8" borderId="79" xfId="0" applyFill="1" applyBorder="1" applyAlignment="1" applyProtection="1">
      <alignment horizontal="center" vertical="center"/>
    </xf>
    <xf numFmtId="182" fontId="8" fillId="10" borderId="41" xfId="0" applyNumberFormat="1" applyFont="1" applyFill="1" applyBorder="1" applyAlignment="1" applyProtection="1">
      <alignment horizontal="center" vertical="center"/>
    </xf>
    <xf numFmtId="182" fontId="0" fillId="10" borderId="41" xfId="0" applyNumberFormat="1" applyFill="1" applyBorder="1" applyAlignment="1" applyProtection="1">
      <alignment horizontal="center" vertical="center"/>
    </xf>
    <xf numFmtId="0" fontId="8" fillId="10" borderId="81" xfId="0" applyFont="1" applyFill="1" applyBorder="1" applyAlignment="1" applyProtection="1">
      <alignment horizontal="center" vertical="center"/>
    </xf>
    <xf numFmtId="0" fontId="0" fillId="10" borderId="0" xfId="0" applyFill="1" applyAlignment="1" applyProtection="1">
      <alignment horizontal="center" vertical="center"/>
    </xf>
    <xf numFmtId="0" fontId="0" fillId="10" borderId="17" xfId="0" applyFill="1" applyBorder="1" applyAlignment="1" applyProtection="1">
      <alignment horizontal="center" vertical="center"/>
    </xf>
    <xf numFmtId="0" fontId="8" fillId="10" borderId="10" xfId="0" applyFont="1" applyFill="1" applyBorder="1" applyAlignment="1" applyProtection="1">
      <alignment vertical="center"/>
    </xf>
    <xf numFmtId="181" fontId="8" fillId="0" borderId="52" xfId="0" applyNumberFormat="1" applyFont="1" applyBorder="1" applyAlignment="1">
      <alignment horizontal="right" vertical="center"/>
    </xf>
    <xf numFmtId="0" fontId="0" fillId="0" borderId="80" xfId="0" applyBorder="1" applyAlignment="1">
      <alignment horizontal="right" vertical="center"/>
    </xf>
    <xf numFmtId="181" fontId="8" fillId="0" borderId="122" xfId="0" applyNumberFormat="1" applyFont="1" applyBorder="1" applyAlignment="1">
      <alignment horizontal="right" vertical="center"/>
    </xf>
    <xf numFmtId="0" fontId="0" fillId="0" borderId="68" xfId="0" applyBorder="1" applyAlignment="1">
      <alignment horizontal="right" vertical="center"/>
    </xf>
    <xf numFmtId="0" fontId="15" fillId="0" borderId="52" xfId="0" applyFont="1" applyBorder="1" applyAlignment="1">
      <alignment vertical="top" wrapText="1"/>
    </xf>
    <xf numFmtId="0" fontId="15" fillId="0" borderId="106" xfId="0" applyFont="1" applyBorder="1" applyAlignment="1">
      <alignment vertical="top" wrapText="1"/>
    </xf>
    <xf numFmtId="0" fontId="15" fillId="0" borderId="80" xfId="0" applyFont="1" applyBorder="1" applyAlignment="1">
      <alignment vertical="top" wrapText="1"/>
    </xf>
    <xf numFmtId="0" fontId="15" fillId="0" borderId="122" xfId="0" applyFont="1" applyBorder="1" applyAlignment="1">
      <alignment vertical="top" wrapText="1"/>
    </xf>
    <xf numFmtId="0" fontId="15" fillId="0" borderId="41" xfId="0" applyFont="1" applyBorder="1" applyAlignment="1">
      <alignment vertical="top" wrapText="1"/>
    </xf>
    <xf numFmtId="0" fontId="15" fillId="0" borderId="68" xfId="0" applyFont="1" applyBorder="1" applyAlignment="1">
      <alignment vertical="top" wrapText="1"/>
    </xf>
    <xf numFmtId="0" fontId="8" fillId="0" borderId="10" xfId="0" applyFont="1" applyBorder="1" applyAlignment="1">
      <alignment vertical="center" wrapText="1"/>
    </xf>
    <xf numFmtId="0" fontId="8" fillId="8" borderId="10" xfId="0" applyFont="1" applyFill="1" applyBorder="1" applyAlignment="1" applyProtection="1">
      <alignment horizontal="center" vertical="center"/>
    </xf>
    <xf numFmtId="0" fontId="15" fillId="0" borderId="10" xfId="0" applyFont="1" applyBorder="1" applyAlignment="1">
      <alignment vertical="center" wrapText="1"/>
    </xf>
    <xf numFmtId="0" fontId="15" fillId="0" borderId="10" xfId="0" applyFont="1" applyBorder="1" applyAlignment="1">
      <alignment wrapText="1"/>
    </xf>
    <xf numFmtId="0" fontId="8" fillId="0" borderId="10" xfId="0" applyFont="1" applyBorder="1" applyAlignment="1">
      <alignment horizontal="center" vertical="center"/>
    </xf>
    <xf numFmtId="0" fontId="6" fillId="0" borderId="52" xfId="0" applyFont="1" applyBorder="1" applyAlignment="1">
      <alignment horizontal="right" vertical="center"/>
    </xf>
    <xf numFmtId="0" fontId="6" fillId="0" borderId="122" xfId="0" applyFont="1" applyBorder="1" applyAlignment="1">
      <alignment horizontal="right" vertical="center"/>
    </xf>
    <xf numFmtId="181" fontId="0" fillId="0" borderId="79" xfId="0" applyNumberFormat="1" applyBorder="1" applyAlignment="1">
      <alignment horizontal="right" vertical="center"/>
    </xf>
    <xf numFmtId="0" fontId="0" fillId="0" borderId="40" xfId="0" applyBorder="1" applyAlignment="1">
      <alignment horizontal="right" vertical="center"/>
    </xf>
    <xf numFmtId="181" fontId="0" fillId="0" borderId="122" xfId="0" applyNumberFormat="1" applyBorder="1" applyAlignment="1">
      <alignment horizontal="right" vertical="center"/>
    </xf>
    <xf numFmtId="0" fontId="8" fillId="4" borderId="60" xfId="0" applyFont="1" applyFill="1" applyBorder="1" applyAlignment="1" applyProtection="1">
      <alignment horizontal="right" vertical="center"/>
      <protection locked="0"/>
    </xf>
    <xf numFmtId="0" fontId="0" fillId="4" borderId="31" xfId="0" applyFill="1" applyBorder="1" applyAlignment="1" applyProtection="1">
      <alignment horizontal="right" vertical="center"/>
      <protection locked="0"/>
    </xf>
    <xf numFmtId="0" fontId="8" fillId="8" borderId="10" xfId="0" applyFont="1" applyFill="1" applyBorder="1" applyAlignment="1" applyProtection="1">
      <alignment horizontal="center" vertical="center" wrapText="1"/>
    </xf>
    <xf numFmtId="0" fontId="8" fillId="0" borderId="10" xfId="0" applyFont="1" applyBorder="1"/>
    <xf numFmtId="0" fontId="6" fillId="0" borderId="79" xfId="0" applyFont="1" applyBorder="1" applyAlignment="1">
      <alignment horizontal="right" vertical="center"/>
    </xf>
    <xf numFmtId="0" fontId="8" fillId="4" borderId="32" xfId="0" applyFont="1" applyFill="1" applyBorder="1" applyAlignment="1" applyProtection="1">
      <alignment horizontal="right" vertical="center"/>
      <protection locked="0"/>
    </xf>
    <xf numFmtId="0" fontId="0" fillId="4" borderId="32" xfId="0" applyFill="1" applyBorder="1" applyAlignment="1" applyProtection="1">
      <alignment horizontal="right" vertical="center"/>
      <protection locked="0"/>
    </xf>
    <xf numFmtId="0" fontId="24" fillId="0" borderId="52" xfId="0" applyFont="1" applyBorder="1" applyAlignment="1">
      <alignment vertical="top" wrapText="1"/>
    </xf>
    <xf numFmtId="0" fontId="15" fillId="0" borderId="79" xfId="0" applyFont="1" applyBorder="1" applyAlignment="1">
      <alignment vertical="top" wrapText="1"/>
    </xf>
    <xf numFmtId="0" fontId="15" fillId="0" borderId="0" xfId="0" applyFont="1" applyAlignment="1">
      <alignment vertical="top" wrapText="1"/>
    </xf>
    <xf numFmtId="0" fontId="15" fillId="0" borderId="40" xfId="0" applyFont="1" applyBorder="1" applyAlignment="1">
      <alignment vertical="top" wrapText="1"/>
    </xf>
    <xf numFmtId="181" fontId="8" fillId="0" borderId="79" xfId="0" applyNumberFormat="1" applyFont="1" applyBorder="1" applyAlignment="1">
      <alignment horizontal="right" vertical="center"/>
    </xf>
    <xf numFmtId="0" fontId="24" fillId="0" borderId="79" xfId="0" applyFont="1" applyBorder="1" applyAlignment="1">
      <alignment vertical="top" wrapText="1"/>
    </xf>
    <xf numFmtId="0" fontId="8" fillId="0" borderId="10" xfId="0" applyFont="1" applyFill="1" applyBorder="1" applyAlignment="1" applyProtection="1">
      <alignment horizontal="center" vertical="center" wrapText="1"/>
    </xf>
    <xf numFmtId="0" fontId="14" fillId="0" borderId="52" xfId="0" applyFont="1" applyBorder="1" applyAlignment="1">
      <alignment vertical="center" wrapText="1"/>
    </xf>
    <xf numFmtId="0" fontId="14" fillId="0" borderId="106" xfId="0" applyFont="1" applyBorder="1" applyAlignment="1">
      <alignment vertical="center" wrapText="1"/>
    </xf>
    <xf numFmtId="0" fontId="14" fillId="0" borderId="80" xfId="0" applyFont="1" applyBorder="1" applyAlignment="1">
      <alignment vertical="center" wrapText="1"/>
    </xf>
    <xf numFmtId="0" fontId="14" fillId="0" borderId="79" xfId="0" applyFont="1" applyBorder="1" applyAlignment="1">
      <alignment vertical="center" wrapText="1"/>
    </xf>
    <xf numFmtId="0" fontId="14" fillId="0" borderId="0" xfId="0" applyFont="1" applyAlignment="1">
      <alignment vertical="center" wrapText="1"/>
    </xf>
    <xf numFmtId="0" fontId="14" fillId="0" borderId="40" xfId="0" applyFont="1" applyBorder="1" applyAlignment="1">
      <alignment vertical="center" wrapText="1"/>
    </xf>
    <xf numFmtId="0" fontId="14" fillId="0" borderId="122" xfId="0" applyFont="1" applyBorder="1" applyAlignment="1">
      <alignment vertical="center" wrapText="1"/>
    </xf>
    <xf numFmtId="0" fontId="14" fillId="0" borderId="41" xfId="0" applyFont="1" applyBorder="1" applyAlignment="1">
      <alignment vertical="center" wrapText="1"/>
    </xf>
    <xf numFmtId="0" fontId="14" fillId="0" borderId="68" xfId="0" applyFont="1" applyBorder="1" applyAlignment="1">
      <alignment vertical="center" wrapText="1"/>
    </xf>
    <xf numFmtId="0" fontId="8" fillId="0" borderId="10" xfId="0" applyFont="1" applyBorder="1" applyAlignment="1">
      <alignment vertical="center" textRotation="255"/>
    </xf>
    <xf numFmtId="0" fontId="0" fillId="0" borderId="10" xfId="0" applyBorder="1" applyAlignment="1">
      <alignment vertical="center" textRotation="255"/>
    </xf>
    <xf numFmtId="0" fontId="8" fillId="0" borderId="10" xfId="0" applyFont="1" applyBorder="1" applyAlignment="1">
      <alignment wrapText="1"/>
    </xf>
    <xf numFmtId="0" fontId="6" fillId="0" borderId="60" xfId="0" applyFont="1" applyBorder="1" applyAlignment="1">
      <alignment horizontal="right" vertical="center"/>
    </xf>
    <xf numFmtId="0" fontId="6" fillId="0" borderId="32" xfId="0" applyFont="1" applyBorder="1" applyAlignment="1">
      <alignment horizontal="right" vertical="center"/>
    </xf>
    <xf numFmtId="0" fontId="6" fillId="0" borderId="31" xfId="0" applyFont="1" applyBorder="1" applyAlignment="1">
      <alignment horizontal="right" vertical="center"/>
    </xf>
    <xf numFmtId="0" fontId="28" fillId="0" borderId="96" xfId="0" applyFont="1" applyBorder="1" applyAlignment="1">
      <alignment vertical="center"/>
    </xf>
    <xf numFmtId="0" fontId="28" fillId="0" borderId="105" xfId="0" applyFont="1" applyBorder="1" applyAlignment="1">
      <alignment vertical="center"/>
    </xf>
    <xf numFmtId="0" fontId="28" fillId="0" borderId="95" xfId="0" applyFont="1" applyBorder="1" applyAlignment="1">
      <alignment vertical="center"/>
    </xf>
    <xf numFmtId="0" fontId="8" fillId="4" borderId="31" xfId="0" applyFont="1" applyFill="1" applyBorder="1" applyAlignment="1" applyProtection="1">
      <alignment horizontal="right" vertical="center"/>
      <protection locked="0"/>
    </xf>
    <xf numFmtId="181" fontId="8" fillId="0" borderId="60" xfId="0" applyNumberFormat="1" applyFont="1" applyBorder="1" applyAlignment="1">
      <alignment horizontal="right" vertical="center"/>
    </xf>
    <xf numFmtId="181" fontId="0" fillId="0" borderId="32" xfId="0" applyNumberFormat="1" applyBorder="1" applyAlignment="1">
      <alignment horizontal="right" vertical="center"/>
    </xf>
    <xf numFmtId="181" fontId="0" fillId="0" borderId="31" xfId="0" applyNumberFormat="1" applyBorder="1" applyAlignment="1">
      <alignment horizontal="right" vertical="center"/>
    </xf>
    <xf numFmtId="0" fontId="14" fillId="0" borderId="10" xfId="0" applyFont="1" applyBorder="1" applyAlignment="1">
      <alignment vertical="center" wrapText="1"/>
    </xf>
    <xf numFmtId="0" fontId="14" fillId="0" borderId="10" xfId="0" applyFont="1" applyBorder="1" applyAlignment="1">
      <alignment wrapText="1"/>
    </xf>
    <xf numFmtId="0" fontId="8" fillId="0" borderId="10" xfId="0" applyFont="1" applyFill="1" applyBorder="1" applyAlignment="1" applyProtection="1">
      <alignment horizontal="center" vertical="center"/>
    </xf>
    <xf numFmtId="0" fontId="8" fillId="0" borderId="10" xfId="0" applyFont="1" applyBorder="1" applyAlignment="1">
      <alignment vertical="center"/>
    </xf>
    <xf numFmtId="0" fontId="8" fillId="0" borderId="60" xfId="0" applyFont="1" applyBorder="1" applyAlignment="1">
      <alignment horizontal="center" vertical="center"/>
    </xf>
    <xf numFmtId="0" fontId="8" fillId="0" borderId="31" xfId="0" applyFont="1" applyBorder="1" applyAlignment="1">
      <alignment horizontal="center" vertical="center"/>
    </xf>
    <xf numFmtId="0" fontId="6" fillId="0" borderId="52" xfId="0" applyFont="1" applyBorder="1" applyAlignment="1">
      <alignment vertical="center"/>
    </xf>
    <xf numFmtId="0" fontId="0" fillId="0" borderId="80" xfId="0" applyBorder="1" applyAlignment="1">
      <alignment vertical="center"/>
    </xf>
    <xf numFmtId="0" fontId="6" fillId="0" borderId="122" xfId="0" applyFont="1" applyBorder="1" applyAlignment="1">
      <alignment vertical="center"/>
    </xf>
    <xf numFmtId="0" fontId="0" fillId="0" borderId="68" xfId="0" applyBorder="1" applyAlignment="1">
      <alignment vertical="center"/>
    </xf>
    <xf numFmtId="0" fontId="8" fillId="4" borderId="52" xfId="0" applyFont="1" applyFill="1" applyBorder="1" applyAlignment="1" applyProtection="1">
      <alignment horizontal="right" vertical="center"/>
      <protection locked="0"/>
    </xf>
    <xf numFmtId="0" fontId="0" fillId="0" borderId="80" xfId="0" applyBorder="1" applyAlignment="1" applyProtection="1">
      <alignment horizontal="right" vertical="center"/>
      <protection locked="0"/>
    </xf>
    <xf numFmtId="0" fontId="0" fillId="4" borderId="122" xfId="0" applyFill="1" applyBorder="1" applyAlignment="1" applyProtection="1">
      <alignment horizontal="right" vertical="center"/>
      <protection locked="0"/>
    </xf>
    <xf numFmtId="0" fontId="0" fillId="0" borderId="68" xfId="0" applyBorder="1" applyAlignment="1" applyProtection="1">
      <alignment horizontal="right" vertical="center"/>
      <protection locked="0"/>
    </xf>
    <xf numFmtId="181" fontId="0" fillId="0" borderId="80" xfId="0" applyNumberFormat="1" applyBorder="1" applyAlignment="1">
      <alignment horizontal="right" vertical="center"/>
    </xf>
    <xf numFmtId="181" fontId="0" fillId="0" borderId="68" xfId="0" applyNumberFormat="1" applyBorder="1" applyAlignment="1">
      <alignment horizontal="right" vertical="center"/>
    </xf>
    <xf numFmtId="181" fontId="8" fillId="0" borderId="31" xfId="0" applyNumberFormat="1" applyFont="1" applyBorder="1" applyAlignment="1">
      <alignment horizontal="right" vertical="center"/>
    </xf>
    <xf numFmtId="0" fontId="8" fillId="8" borderId="34" xfId="0" applyFont="1" applyFill="1" applyBorder="1" applyAlignment="1" applyProtection="1">
      <alignment horizontal="center" vertical="center"/>
    </xf>
    <xf numFmtId="0" fontId="8" fillId="8" borderId="32" xfId="0" applyFont="1" applyFill="1" applyBorder="1" applyAlignment="1" applyProtection="1">
      <alignment horizontal="center" vertical="center"/>
    </xf>
    <xf numFmtId="0" fontId="8" fillId="8" borderId="31" xfId="0" applyFont="1" applyFill="1" applyBorder="1" applyAlignment="1" applyProtection="1">
      <alignment horizontal="center" vertical="center"/>
    </xf>
    <xf numFmtId="0" fontId="8" fillId="0" borderId="32" xfId="0" applyFont="1" applyBorder="1" applyAlignment="1">
      <alignment horizontal="center" vertical="center"/>
    </xf>
    <xf numFmtId="0" fontId="6" fillId="0" borderId="52" xfId="0" applyFont="1" applyBorder="1" applyAlignment="1">
      <alignment horizontal="right" vertical="center" wrapText="1"/>
    </xf>
    <xf numFmtId="0" fontId="0" fillId="0" borderId="80" xfId="0" applyBorder="1" applyAlignment="1">
      <alignment horizontal="right" vertical="center" wrapText="1"/>
    </xf>
    <xf numFmtId="0" fontId="6" fillId="0" borderId="79" xfId="0" applyFont="1" applyBorder="1" applyAlignment="1">
      <alignment horizontal="right" vertical="center" wrapText="1"/>
    </xf>
    <xf numFmtId="0" fontId="0" fillId="0" borderId="40" xfId="0" applyBorder="1" applyAlignment="1">
      <alignment horizontal="right" vertical="center" wrapText="1"/>
    </xf>
    <xf numFmtId="0" fontId="6" fillId="0" borderId="122" xfId="0" applyFont="1" applyBorder="1" applyAlignment="1">
      <alignment horizontal="right" vertical="center" wrapText="1"/>
    </xf>
    <xf numFmtId="0" fontId="0" fillId="0" borderId="68" xfId="0" applyBorder="1" applyAlignment="1">
      <alignment horizontal="right" vertical="center" wrapText="1"/>
    </xf>
    <xf numFmtId="181" fontId="0" fillId="0" borderId="40" xfId="0" applyNumberFormat="1" applyBorder="1" applyAlignment="1">
      <alignment horizontal="right" vertical="center"/>
    </xf>
    <xf numFmtId="0" fontId="0" fillId="0" borderId="122" xfId="0" applyBorder="1" applyAlignment="1">
      <alignment horizontal="right" vertical="center"/>
    </xf>
    <xf numFmtId="0" fontId="14" fillId="0" borderId="10" xfId="0" applyFont="1" applyBorder="1"/>
    <xf numFmtId="0" fontId="8" fillId="0" borderId="60" xfId="0" applyFont="1" applyBorder="1" applyAlignment="1">
      <alignment horizontal="right" vertical="center"/>
    </xf>
    <xf numFmtId="0" fontId="8" fillId="0" borderId="32" xfId="0" applyFont="1" applyBorder="1" applyAlignment="1">
      <alignment horizontal="right" vertical="center"/>
    </xf>
    <xf numFmtId="0" fontId="8" fillId="0" borderId="31" xfId="0" applyFont="1" applyBorder="1" applyAlignment="1">
      <alignment horizontal="right" vertical="center"/>
    </xf>
    <xf numFmtId="0" fontId="8" fillId="0" borderId="52" xfId="0" applyFont="1" applyBorder="1" applyAlignment="1">
      <alignment horizontal="center" vertical="center"/>
    </xf>
    <xf numFmtId="0" fontId="0" fillId="0" borderId="106" xfId="0" applyBorder="1" applyAlignment="1">
      <alignment horizontal="center" vertical="center"/>
    </xf>
    <xf numFmtId="0" fontId="0" fillId="0" borderId="80" xfId="0" applyBorder="1" applyAlignment="1">
      <alignment horizontal="center" vertical="center"/>
    </xf>
    <xf numFmtId="0" fontId="0" fillId="0" borderId="122" xfId="0" applyBorder="1" applyAlignment="1">
      <alignment horizontal="center" vertical="center"/>
    </xf>
    <xf numFmtId="0" fontId="14" fillId="0" borderId="60" xfId="0" applyFont="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1" xfId="0" applyBorder="1" applyAlignment="1">
      <alignment horizontal="center" vertical="center"/>
    </xf>
    <xf numFmtId="0" fontId="8" fillId="0" borderId="10" xfId="0" applyFont="1" applyBorder="1" applyAlignment="1">
      <alignment horizontal="center" vertical="center" wrapText="1"/>
    </xf>
    <xf numFmtId="0" fontId="0" fillId="0" borderId="10" xfId="0" applyBorder="1" applyAlignment="1">
      <alignment horizontal="center" vertical="center"/>
    </xf>
    <xf numFmtId="0" fontId="28" fillId="0" borderId="96" xfId="0" applyFont="1" applyBorder="1" applyAlignment="1">
      <alignment horizontal="right" vertical="center"/>
    </xf>
    <xf numFmtId="0" fontId="28" fillId="0" borderId="95" xfId="0" applyFont="1" applyBorder="1" applyAlignment="1">
      <alignment horizontal="right" vertical="center"/>
    </xf>
    <xf numFmtId="0" fontId="8" fillId="10" borderId="60" xfId="0" applyFont="1" applyFill="1" applyBorder="1" applyAlignment="1" applyProtection="1">
      <alignment horizontal="right" vertical="center"/>
      <protection locked="0"/>
    </xf>
    <xf numFmtId="0" fontId="0" fillId="10" borderId="31" xfId="0" applyFill="1" applyBorder="1" applyAlignment="1" applyProtection="1">
      <alignment horizontal="right" vertical="center"/>
      <protection locked="0"/>
    </xf>
    <xf numFmtId="0" fontId="8" fillId="10" borderId="32" xfId="0" applyFont="1" applyFill="1" applyBorder="1" applyAlignment="1" applyProtection="1">
      <alignment horizontal="right" vertical="center"/>
      <protection locked="0"/>
    </xf>
    <xf numFmtId="0" fontId="0" fillId="10" borderId="32" xfId="0" applyFill="1" applyBorder="1" applyAlignment="1" applyProtection="1">
      <alignment horizontal="right" vertical="center"/>
      <protection locked="0"/>
    </xf>
    <xf numFmtId="0" fontId="8" fillId="10" borderId="31" xfId="0" applyFont="1" applyFill="1" applyBorder="1" applyAlignment="1" applyProtection="1">
      <alignment horizontal="right" vertical="center"/>
      <protection locked="0"/>
    </xf>
    <xf numFmtId="0" fontId="8" fillId="10" borderId="52" xfId="0" applyFont="1" applyFill="1" applyBorder="1" applyAlignment="1" applyProtection="1">
      <alignment horizontal="right" vertical="center"/>
      <protection locked="0"/>
    </xf>
    <xf numFmtId="0" fontId="0" fillId="10" borderId="80" xfId="0" applyFill="1" applyBorder="1" applyAlignment="1" applyProtection="1">
      <alignment horizontal="right" vertical="center"/>
      <protection locked="0"/>
    </xf>
    <xf numFmtId="0" fontId="0" fillId="10" borderId="122" xfId="0" applyFill="1" applyBorder="1" applyAlignment="1" applyProtection="1">
      <alignment horizontal="right" vertical="center"/>
      <protection locked="0"/>
    </xf>
    <xf numFmtId="0" fontId="0" fillId="10" borderId="68" xfId="0" applyFill="1" applyBorder="1" applyAlignment="1" applyProtection="1">
      <alignment horizontal="right" vertical="center"/>
      <protection locked="0"/>
    </xf>
    <xf numFmtId="0" fontId="14" fillId="0" borderId="60" xfId="0" applyFont="1" applyBorder="1" applyAlignment="1">
      <alignment horizontal="center" vertical="center" wrapText="1"/>
    </xf>
    <xf numFmtId="0" fontId="0" fillId="0" borderId="31" xfId="0" applyBorder="1" applyAlignment="1">
      <alignment horizontal="center" vertical="center" wrapText="1"/>
    </xf>
  </cellXfs>
  <cellStyles count="7">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3562C244-185C-46EF-8D60-6D32C4F8724A}"/>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99"/>
      <color rgb="FFFFFFCC"/>
      <color rgb="FFA0FF78"/>
      <color rgb="FFA0FF6E"/>
      <color rgb="FFA0FF5A"/>
      <color rgb="FF64FF5A"/>
      <color rgb="FFFFCC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190500</xdr:colOff>
      <xdr:row>27</xdr:row>
      <xdr:rowOff>180975</xdr:rowOff>
    </xdr:from>
    <xdr:to>
      <xdr:col>34</xdr:col>
      <xdr:colOff>619126</xdr:colOff>
      <xdr:row>33</xdr:row>
      <xdr:rowOff>180975</xdr:rowOff>
    </xdr:to>
    <xdr:sp macro="" textlink="">
      <xdr:nvSpPr>
        <xdr:cNvPr id="2" name="テキスト ボックス 1">
          <a:extLst>
            <a:ext uri="{FF2B5EF4-FFF2-40B4-BE49-F238E27FC236}">
              <a16:creationId xmlns:a16="http://schemas.microsoft.com/office/drawing/2014/main" id="{26E0514D-6C6F-4059-BB84-17AD7AE0543A}"/>
            </a:ext>
          </a:extLst>
        </xdr:cNvPr>
        <xdr:cNvSpPr txBox="1"/>
      </xdr:nvSpPr>
      <xdr:spPr>
        <a:xfrm>
          <a:off x="11751469" y="4586288"/>
          <a:ext cx="1809751"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i="0" u="none">
              <a:solidFill>
                <a:sysClr val="windowText" lastClr="000000"/>
              </a:solidFill>
              <a:latin typeface="+mn-ea"/>
              <a:ea typeface="+mn-ea"/>
            </a:rPr>
            <a:t>してください。</a:t>
          </a:r>
        </a:p>
      </xdr:txBody>
    </xdr:sp>
    <xdr:clientData/>
  </xdr:twoCellAnchor>
  <xdr:twoCellAnchor>
    <xdr:from>
      <xdr:col>32</xdr:col>
      <xdr:colOff>190500</xdr:colOff>
      <xdr:row>48</xdr:row>
      <xdr:rowOff>0</xdr:rowOff>
    </xdr:from>
    <xdr:to>
      <xdr:col>37</xdr:col>
      <xdr:colOff>259557</xdr:colOff>
      <xdr:row>66</xdr:row>
      <xdr:rowOff>34688</xdr:rowOff>
    </xdr:to>
    <xdr:sp macro="" textlink="">
      <xdr:nvSpPr>
        <xdr:cNvPr id="3" name="テキスト ボックス 2">
          <a:extLst>
            <a:ext uri="{FF2B5EF4-FFF2-40B4-BE49-F238E27FC236}">
              <a16:creationId xmlns:a16="http://schemas.microsoft.com/office/drawing/2014/main" id="{D6F31127-03F2-4005-860A-075AE034C9AA}"/>
            </a:ext>
          </a:extLst>
        </xdr:cNvPr>
        <xdr:cNvSpPr txBox="1"/>
      </xdr:nvSpPr>
      <xdr:spPr>
        <a:xfrm>
          <a:off x="11751469" y="8405813"/>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27</xdr:row>
      <xdr:rowOff>180975</xdr:rowOff>
    </xdr:from>
    <xdr:to>
      <xdr:col>34</xdr:col>
      <xdr:colOff>619126</xdr:colOff>
      <xdr:row>33</xdr:row>
      <xdr:rowOff>180975</xdr:rowOff>
    </xdr:to>
    <xdr:sp macro="" textlink="">
      <xdr:nvSpPr>
        <xdr:cNvPr id="2" name="テキスト ボックス 1">
          <a:extLst>
            <a:ext uri="{FF2B5EF4-FFF2-40B4-BE49-F238E27FC236}">
              <a16:creationId xmlns:a16="http://schemas.microsoft.com/office/drawing/2014/main" id="{31F4DB02-2B1F-42AE-A2D5-A461CDFE218C}"/>
            </a:ext>
          </a:extLst>
        </xdr:cNvPr>
        <xdr:cNvSpPr txBox="1"/>
      </xdr:nvSpPr>
      <xdr:spPr>
        <a:xfrm>
          <a:off x="11668125" y="4581525"/>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32</xdr:col>
      <xdr:colOff>190502</xdr:colOff>
      <xdr:row>47</xdr:row>
      <xdr:rowOff>178593</xdr:rowOff>
    </xdr:from>
    <xdr:to>
      <xdr:col>37</xdr:col>
      <xdr:colOff>259559</xdr:colOff>
      <xdr:row>66</xdr:row>
      <xdr:rowOff>94218</xdr:rowOff>
    </xdr:to>
    <xdr:sp macro="" textlink="">
      <xdr:nvSpPr>
        <xdr:cNvPr id="3" name="テキスト ボックス 2">
          <a:extLst>
            <a:ext uri="{FF2B5EF4-FFF2-40B4-BE49-F238E27FC236}">
              <a16:creationId xmlns:a16="http://schemas.microsoft.com/office/drawing/2014/main" id="{B248BBD4-0833-4E27-93C8-B2374B8883EB}"/>
            </a:ext>
          </a:extLst>
        </xdr:cNvPr>
        <xdr:cNvSpPr txBox="1"/>
      </xdr:nvSpPr>
      <xdr:spPr>
        <a:xfrm>
          <a:off x="11751471" y="8393906"/>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7C12511E-19D5-4E21-A45F-E34B17AF4E04}"/>
            </a:ext>
          </a:extLst>
        </xdr:cNvPr>
        <xdr:cNvSpPr txBox="1"/>
      </xdr:nvSpPr>
      <xdr:spPr>
        <a:xfrm>
          <a:off x="15230475" y="647700"/>
          <a:ext cx="1800226" cy="14287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xdr:col>
      <xdr:colOff>11906</xdr:colOff>
      <xdr:row>51</xdr:row>
      <xdr:rowOff>11906</xdr:rowOff>
    </xdr:from>
    <xdr:to>
      <xdr:col>6</xdr:col>
      <xdr:colOff>604837</xdr:colOff>
      <xdr:row>57</xdr:row>
      <xdr:rowOff>159543</xdr:rowOff>
    </xdr:to>
    <xdr:sp macro="" textlink="">
      <xdr:nvSpPr>
        <xdr:cNvPr id="3" name="テキスト ボックス 2">
          <a:extLst>
            <a:ext uri="{FF2B5EF4-FFF2-40B4-BE49-F238E27FC236}">
              <a16:creationId xmlns:a16="http://schemas.microsoft.com/office/drawing/2014/main" id="{7E707A19-6476-4003-9091-DBE959FF3E2F}"/>
            </a:ext>
          </a:extLst>
        </xdr:cNvPr>
        <xdr:cNvSpPr txBox="1"/>
      </xdr:nvSpPr>
      <xdr:spPr>
        <a:xfrm>
          <a:off x="2069306" y="12156281"/>
          <a:ext cx="2650331" cy="157638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不明な場合は台東区児童保育課にお問い合わせください。</a:t>
          </a:r>
          <a:endParaRPr kumimoji="1" lang="ja-JP" altLang="en-US" sz="900" b="1" u="sng">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A8FDA117-2E1A-48D1-BACD-6B579BBDFC4C}"/>
            </a:ext>
          </a:extLst>
        </xdr:cNvPr>
        <xdr:cNvSpPr txBox="1"/>
      </xdr:nvSpPr>
      <xdr:spPr>
        <a:xfrm>
          <a:off x="15230475" y="647700"/>
          <a:ext cx="1800226" cy="14287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xdr:col>
      <xdr:colOff>11906</xdr:colOff>
      <xdr:row>52</xdr:row>
      <xdr:rowOff>11906</xdr:rowOff>
    </xdr:from>
    <xdr:to>
      <xdr:col>6</xdr:col>
      <xdr:colOff>604837</xdr:colOff>
      <xdr:row>58</xdr:row>
      <xdr:rowOff>159543</xdr:rowOff>
    </xdr:to>
    <xdr:sp macro="" textlink="">
      <xdr:nvSpPr>
        <xdr:cNvPr id="3" name="テキスト ボックス 2">
          <a:extLst>
            <a:ext uri="{FF2B5EF4-FFF2-40B4-BE49-F238E27FC236}">
              <a16:creationId xmlns:a16="http://schemas.microsoft.com/office/drawing/2014/main" id="{858DB295-5478-43B1-BDE7-84BDE865C483}"/>
            </a:ext>
          </a:extLst>
        </xdr:cNvPr>
        <xdr:cNvSpPr txBox="1"/>
      </xdr:nvSpPr>
      <xdr:spPr>
        <a:xfrm>
          <a:off x="2069306" y="12394406"/>
          <a:ext cx="2650331" cy="157638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不明な場合は台東区児童保育課にお問い合わせください。</a:t>
          </a:r>
          <a:endParaRPr kumimoji="1" lang="ja-JP" altLang="en-US" sz="900" b="1" u="sng">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 t="s">
        <v>0</v>
      </c>
      <c r="B1" s="1"/>
      <c r="C1" s="2"/>
      <c r="D1" s="3" t="str">
        <f>IF(P0!C5&lt;&gt;"","MH"&amp;P0!C5,"")</f>
        <v/>
      </c>
    </row>
    <row r="2" spans="1:15" ht="17.25" customHeight="1">
      <c r="A2" s="4" t="s">
        <v>1</v>
      </c>
    </row>
    <row r="3" spans="1:15" ht="30.75" customHeight="1">
      <c r="A3" s="5" t="s">
        <v>2</v>
      </c>
      <c r="B3" s="92">
        <v>7</v>
      </c>
      <c r="C3" s="50" t="s">
        <v>366</v>
      </c>
      <c r="D3" s="51"/>
      <c r="E3" s="48"/>
      <c r="F3" s="52"/>
      <c r="G3" s="51"/>
    </row>
    <row r="4" spans="1:15" ht="14.45" customHeight="1"/>
    <row r="5" spans="1:15" ht="26.1" customHeight="1">
      <c r="B5" s="6" t="s">
        <v>3</v>
      </c>
      <c r="C5" s="185"/>
      <c r="D5" s="185"/>
      <c r="E5" s="185"/>
      <c r="F5" s="185"/>
    </row>
    <row r="6" spans="1:15" ht="14.1" customHeight="1">
      <c r="A6" s="7"/>
      <c r="H6" s="8"/>
      <c r="I6" s="8"/>
      <c r="J6" s="8"/>
      <c r="K6" s="8"/>
      <c r="L6" s="8"/>
      <c r="M6" s="8"/>
      <c r="N6" s="8"/>
      <c r="O6" s="8"/>
    </row>
    <row r="7" spans="1:15" ht="26.1" customHeight="1">
      <c r="A7" s="9"/>
      <c r="B7" s="10" t="s">
        <v>4</v>
      </c>
      <c r="C7" s="180"/>
    </row>
    <row r="8" spans="1:15" ht="26.1" customHeight="1">
      <c r="A8" s="9"/>
      <c r="B8" s="11" t="s">
        <v>5</v>
      </c>
      <c r="C8" s="185"/>
      <c r="D8" s="185"/>
      <c r="E8" s="185"/>
      <c r="F8" s="185"/>
    </row>
    <row r="9" spans="1:15" ht="26.1" customHeight="1">
      <c r="A9" s="9"/>
      <c r="B9" s="11" t="s">
        <v>6</v>
      </c>
      <c r="C9" s="181"/>
    </row>
    <row r="10" spans="1:15" ht="26.1" customHeight="1">
      <c r="A10" s="9"/>
      <c r="B10" s="11" t="s">
        <v>37</v>
      </c>
      <c r="C10" s="185"/>
      <c r="D10" s="185"/>
      <c r="E10" s="185"/>
      <c r="F10" s="185"/>
    </row>
    <row r="11" spans="1:15" ht="26.1" customHeight="1">
      <c r="A11" s="9"/>
      <c r="B11" s="11" t="s">
        <v>7</v>
      </c>
      <c r="C11" s="185"/>
      <c r="D11" s="185"/>
      <c r="E11" s="185"/>
      <c r="F11" s="185"/>
    </row>
    <row r="12" spans="1:15" ht="13.5" customHeight="1">
      <c r="A12" s="12"/>
      <c r="B12" s="7"/>
      <c r="C12" s="13"/>
    </row>
    <row r="13" spans="1:15" ht="26.1" customHeight="1">
      <c r="A13" s="9"/>
      <c r="B13" s="10" t="s">
        <v>8</v>
      </c>
      <c r="C13" s="185"/>
      <c r="D13" s="185"/>
      <c r="E13" s="14" t="s">
        <v>9</v>
      </c>
      <c r="F13" s="15"/>
      <c r="G13" s="16"/>
    </row>
    <row r="14" spans="1:15" ht="26.1" customHeight="1">
      <c r="A14" s="9"/>
      <c r="B14" s="10" t="s">
        <v>10</v>
      </c>
      <c r="C14" s="185"/>
      <c r="D14" s="185"/>
      <c r="E14" s="17" t="s">
        <v>11</v>
      </c>
      <c r="F14" s="186"/>
      <c r="G14" s="186"/>
    </row>
    <row r="15" spans="1:15" ht="26.1" customHeight="1">
      <c r="A15" s="9"/>
      <c r="B15" s="10" t="s">
        <v>12</v>
      </c>
      <c r="C15" s="185"/>
      <c r="D15" s="185"/>
      <c r="E15" s="10" t="s">
        <v>10</v>
      </c>
      <c r="F15" s="186"/>
      <c r="G15" s="186"/>
    </row>
    <row r="16" spans="1:15" ht="26.1" customHeight="1">
      <c r="A16" s="9"/>
      <c r="B16" s="10" t="s">
        <v>13</v>
      </c>
      <c r="C16" s="93"/>
    </row>
  </sheetData>
  <sheetProtection algorithmName="SHA-512" hashValue="hdL22rymwvRXOEQZrm2aQskrmyoTHZGmOeiovePayOLvJ+T+hIvv6z1dyResog3ZFURBHfeHqA4gfyJV31KDRA==" saltValue="jgxOaRf3JLDg34r0olhEmw==" spinCount="100000" sheet="1" objects="1" scenarios="1"/>
  <mergeCells count="9">
    <mergeCell ref="C15:D15"/>
    <mergeCell ref="F15:G15"/>
    <mergeCell ref="C5:F5"/>
    <mergeCell ref="C8:F8"/>
    <mergeCell ref="C11:F11"/>
    <mergeCell ref="C10:F10"/>
    <mergeCell ref="C13:D13"/>
    <mergeCell ref="C14:D14"/>
    <mergeCell ref="F14:G14"/>
  </mergeCells>
  <phoneticPr fontId="3"/>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formula2>0</formula2>
    </dataValidation>
  </dataValidations>
  <pageMargins left="0.75" right="0.75" top="0.57986111111111116" bottom="1" header="0.51180555555555551" footer="0.51180555555555551"/>
  <pageSetup paperSize="9" scale="96"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6"/>
  <sheetViews>
    <sheetView showGridLines="0" view="pageBreakPreview" zoomScaleNormal="100" zoomScaleSheetLayoutView="100" workbookViewId="0"/>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36</v>
      </c>
    </row>
    <row r="2" spans="1:8" ht="25.15" customHeight="1">
      <c r="A2" s="21" t="s">
        <v>41</v>
      </c>
      <c r="B2" s="22"/>
      <c r="C2" s="22"/>
      <c r="F2" s="23"/>
    </row>
    <row r="3" spans="1:8" ht="21" customHeight="1">
      <c r="B3" s="24"/>
      <c r="C3" s="22"/>
      <c r="D3" s="25"/>
      <c r="F3" s="23"/>
      <c r="G3" s="26" t="s">
        <v>14</v>
      </c>
    </row>
    <row r="4" spans="1:8" ht="21" customHeight="1">
      <c r="B4" s="24"/>
      <c r="C4" s="22"/>
      <c r="D4" s="25"/>
      <c r="F4" s="23"/>
      <c r="G4" s="26" t="s">
        <v>223</v>
      </c>
    </row>
    <row r="5" spans="1:8" ht="25.15" customHeight="1">
      <c r="A5" s="14" t="s">
        <v>15</v>
      </c>
      <c r="B5" s="27"/>
      <c r="C5" s="10" t="s">
        <v>16</v>
      </c>
      <c r="D5" s="10" t="s">
        <v>17</v>
      </c>
      <c r="E5" s="10"/>
      <c r="F5" s="10" t="s">
        <v>16</v>
      </c>
      <c r="G5" s="10" t="s">
        <v>17</v>
      </c>
      <c r="H5" s="28"/>
    </row>
    <row r="6" spans="1:8" ht="25.15" customHeight="1">
      <c r="A6" s="29"/>
      <c r="B6" s="10">
        <v>1</v>
      </c>
      <c r="C6" s="30" t="s">
        <v>84</v>
      </c>
      <c r="D6" s="49"/>
      <c r="E6" s="10">
        <v>15</v>
      </c>
      <c r="F6" s="30"/>
      <c r="G6" s="49"/>
      <c r="H6" s="28"/>
    </row>
    <row r="7" spans="1:8" ht="25.15" customHeight="1">
      <c r="A7" s="31"/>
      <c r="B7" s="10">
        <v>2</v>
      </c>
      <c r="C7" s="30" t="s">
        <v>39</v>
      </c>
      <c r="D7" s="49"/>
      <c r="E7" s="10">
        <v>16</v>
      </c>
      <c r="F7" s="30"/>
      <c r="G7" s="49"/>
      <c r="H7" s="28"/>
    </row>
    <row r="8" spans="1:8" ht="25.15" customHeight="1">
      <c r="A8" s="31" t="s">
        <v>18</v>
      </c>
      <c r="B8" s="10">
        <v>3</v>
      </c>
      <c r="C8" s="30" t="s">
        <v>40</v>
      </c>
      <c r="D8" s="49"/>
      <c r="E8" s="10">
        <v>17</v>
      </c>
      <c r="F8" s="30"/>
      <c r="G8" s="49"/>
      <c r="H8" s="28"/>
    </row>
    <row r="9" spans="1:8" ht="25.15" customHeight="1">
      <c r="A9" s="31"/>
      <c r="B9" s="10">
        <v>4</v>
      </c>
      <c r="C9" s="30" t="s">
        <v>91</v>
      </c>
      <c r="D9" s="49"/>
      <c r="E9" s="10">
        <v>18</v>
      </c>
      <c r="F9" s="30"/>
      <c r="G9" s="49"/>
      <c r="H9" s="28"/>
    </row>
    <row r="10" spans="1:8" ht="25.15" customHeight="1">
      <c r="A10" s="31"/>
      <c r="B10" s="10">
        <v>5</v>
      </c>
      <c r="C10" s="30" t="s">
        <v>90</v>
      </c>
      <c r="D10" s="49"/>
      <c r="E10" s="10">
        <v>19</v>
      </c>
      <c r="F10" s="30"/>
      <c r="G10" s="49"/>
      <c r="H10" s="28"/>
    </row>
    <row r="11" spans="1:8" ht="25.15" customHeight="1">
      <c r="A11" s="31" t="s">
        <v>19</v>
      </c>
      <c r="B11" s="10">
        <v>6</v>
      </c>
      <c r="C11" s="30"/>
      <c r="D11" s="49"/>
      <c r="E11" s="10">
        <v>20</v>
      </c>
      <c r="F11" s="30"/>
      <c r="G11" s="49"/>
      <c r="H11" s="28"/>
    </row>
    <row r="12" spans="1:8" ht="25.15" customHeight="1">
      <c r="A12" s="31"/>
      <c r="B12" s="10">
        <v>7</v>
      </c>
      <c r="C12" s="30"/>
      <c r="D12" s="49"/>
      <c r="E12" s="10">
        <v>21</v>
      </c>
      <c r="F12" s="30"/>
      <c r="G12" s="49"/>
      <c r="H12" s="28"/>
    </row>
    <row r="13" spans="1:8" ht="25.15" customHeight="1">
      <c r="A13" s="31"/>
      <c r="B13" s="10">
        <v>8</v>
      </c>
      <c r="C13" s="30"/>
      <c r="D13" s="49"/>
      <c r="E13" s="10">
        <v>22</v>
      </c>
      <c r="F13" s="30"/>
      <c r="G13" s="49"/>
      <c r="H13" s="28"/>
    </row>
    <row r="14" spans="1:8" ht="25.15" customHeight="1">
      <c r="A14" s="31" t="s">
        <v>20</v>
      </c>
      <c r="B14" s="10">
        <v>9</v>
      </c>
      <c r="C14" s="30"/>
      <c r="D14" s="49"/>
      <c r="E14" s="10">
        <v>23</v>
      </c>
      <c r="F14" s="30"/>
      <c r="G14" s="49"/>
      <c r="H14" s="28"/>
    </row>
    <row r="15" spans="1:8" ht="25.15" customHeight="1">
      <c r="A15" s="31"/>
      <c r="B15" s="10">
        <v>10</v>
      </c>
      <c r="C15" s="30"/>
      <c r="D15" s="49"/>
      <c r="E15" s="10">
        <v>24</v>
      </c>
      <c r="F15" s="30"/>
      <c r="G15" s="49"/>
      <c r="H15" s="28"/>
    </row>
    <row r="16" spans="1:8" ht="25.15" customHeight="1">
      <c r="A16" s="31"/>
      <c r="B16" s="10">
        <v>11</v>
      </c>
      <c r="C16" s="30"/>
      <c r="D16" s="49"/>
      <c r="E16" s="10">
        <v>25</v>
      </c>
      <c r="F16" s="32"/>
      <c r="G16" s="49"/>
      <c r="H16" s="28"/>
    </row>
    <row r="17" spans="1:8" ht="25.15" customHeight="1">
      <c r="A17" s="31" t="s">
        <v>21</v>
      </c>
      <c r="B17" s="10">
        <v>12</v>
      </c>
      <c r="C17" s="30"/>
      <c r="D17" s="49"/>
      <c r="E17" s="10">
        <v>26</v>
      </c>
      <c r="F17" s="30"/>
      <c r="G17" s="49"/>
      <c r="H17" s="28"/>
    </row>
    <row r="18" spans="1:8" ht="25.15" customHeight="1">
      <c r="A18" s="31"/>
      <c r="B18" s="10">
        <v>13</v>
      </c>
      <c r="C18" s="30"/>
      <c r="D18" s="49"/>
      <c r="E18" s="33">
        <v>27</v>
      </c>
      <c r="F18" s="34"/>
      <c r="G18" s="49"/>
      <c r="H18" s="28"/>
    </row>
    <row r="19" spans="1:8" ht="25.15" customHeight="1">
      <c r="A19" s="35"/>
      <c r="B19" s="10">
        <v>14</v>
      </c>
      <c r="C19" s="30"/>
      <c r="D19" s="49"/>
      <c r="E19" s="36">
        <v>28</v>
      </c>
      <c r="F19" s="37"/>
      <c r="G19" s="49"/>
      <c r="H19" s="28"/>
    </row>
    <row r="26" spans="1:8" ht="25.5" customHeight="1"/>
  </sheetData>
  <sheetProtection algorithmName="SHA-512" hashValue="JpvRAihCRRQMC/fcUxFeWggHuaOG9Qn8Oo3SNT+p5D0GqYafUswdJCmP/xuuVGIPV6ETu+skkZou6z9y0ESs6g==" saltValue="7tDoZ3uxwazDxFFiL1/UCA=="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35"/>
  <sheetViews>
    <sheetView showGridLines="0" view="pageBreakPreview" zoomScaleNormal="100" zoomScaleSheetLayoutView="100" workbookViewId="0"/>
  </sheetViews>
  <sheetFormatPr defaultColWidth="8.125" defaultRowHeight="13.5"/>
  <cols>
    <col min="1" max="1" width="8.75" style="39" customWidth="1"/>
    <col min="2" max="2" width="4.625" style="39" customWidth="1"/>
    <col min="3" max="3" width="25.125" style="39" customWidth="1"/>
    <col min="4" max="10" width="9.625" style="39" customWidth="1"/>
    <col min="11" max="11" width="4.625" style="39" customWidth="1"/>
    <col min="12" max="12" width="7.125" style="39" customWidth="1"/>
    <col min="13" max="14" width="5.125" style="39" customWidth="1"/>
    <col min="15" max="15" width="9.375" style="39" customWidth="1"/>
    <col min="16" max="258" width="8.125" style="39"/>
    <col min="259" max="259" width="8.75" style="39" customWidth="1"/>
    <col min="260" max="260" width="4.625" style="39" customWidth="1"/>
    <col min="261" max="261" width="25.125" style="39" customWidth="1"/>
    <col min="262" max="267" width="9.625" style="39" customWidth="1"/>
    <col min="268" max="268" width="4.625" style="39" customWidth="1"/>
    <col min="269" max="269" width="7.125" style="39" customWidth="1"/>
    <col min="270" max="270" width="5.125" style="39" customWidth="1"/>
    <col min="271" max="271" width="9.375" style="39" customWidth="1"/>
    <col min="272" max="514" width="8.125" style="39"/>
    <col min="515" max="515" width="8.75" style="39" customWidth="1"/>
    <col min="516" max="516" width="4.625" style="39" customWidth="1"/>
    <col min="517" max="517" width="25.125" style="39" customWidth="1"/>
    <col min="518" max="523" width="9.625" style="39" customWidth="1"/>
    <col min="524" max="524" width="4.625" style="39" customWidth="1"/>
    <col min="525" max="525" width="7.125" style="39" customWidth="1"/>
    <col min="526" max="526" width="5.125" style="39" customWidth="1"/>
    <col min="527" max="527" width="9.375" style="39" customWidth="1"/>
    <col min="528" max="770" width="8.125" style="39"/>
    <col min="771" max="771" width="8.75" style="39" customWidth="1"/>
    <col min="772" max="772" width="4.625" style="39" customWidth="1"/>
    <col min="773" max="773" width="25.125" style="39" customWidth="1"/>
    <col min="774" max="779" width="9.625" style="39" customWidth="1"/>
    <col min="780" max="780" width="4.625" style="39" customWidth="1"/>
    <col min="781" max="781" width="7.125" style="39" customWidth="1"/>
    <col min="782" max="782" width="5.125" style="39" customWidth="1"/>
    <col min="783" max="783" width="9.375" style="39" customWidth="1"/>
    <col min="784" max="1026" width="8.125" style="39"/>
    <col min="1027" max="1027" width="8.75" style="39" customWidth="1"/>
    <col min="1028" max="1028" width="4.625" style="39" customWidth="1"/>
    <col min="1029" max="1029" width="25.125" style="39" customWidth="1"/>
    <col min="1030" max="1035" width="9.625" style="39" customWidth="1"/>
    <col min="1036" max="1036" width="4.625" style="39" customWidth="1"/>
    <col min="1037" max="1037" width="7.125" style="39" customWidth="1"/>
    <col min="1038" max="1038" width="5.125" style="39" customWidth="1"/>
    <col min="1039" max="1039" width="9.375" style="39" customWidth="1"/>
    <col min="1040" max="1282" width="8.125" style="39"/>
    <col min="1283" max="1283" width="8.75" style="39" customWidth="1"/>
    <col min="1284" max="1284" width="4.625" style="39" customWidth="1"/>
    <col min="1285" max="1285" width="25.125" style="39" customWidth="1"/>
    <col min="1286" max="1291" width="9.625" style="39" customWidth="1"/>
    <col min="1292" max="1292" width="4.625" style="39" customWidth="1"/>
    <col min="1293" max="1293" width="7.125" style="39" customWidth="1"/>
    <col min="1294" max="1294" width="5.125" style="39" customWidth="1"/>
    <col min="1295" max="1295" width="9.375" style="39" customWidth="1"/>
    <col min="1296" max="1538" width="8.125" style="39"/>
    <col min="1539" max="1539" width="8.75" style="39" customWidth="1"/>
    <col min="1540" max="1540" width="4.625" style="39" customWidth="1"/>
    <col min="1541" max="1541" width="25.125" style="39" customWidth="1"/>
    <col min="1542" max="1547" width="9.625" style="39" customWidth="1"/>
    <col min="1548" max="1548" width="4.625" style="39" customWidth="1"/>
    <col min="1549" max="1549" width="7.125" style="39" customWidth="1"/>
    <col min="1550" max="1550" width="5.125" style="39" customWidth="1"/>
    <col min="1551" max="1551" width="9.375" style="39" customWidth="1"/>
    <col min="1552" max="1794" width="8.125" style="39"/>
    <col min="1795" max="1795" width="8.75" style="39" customWidth="1"/>
    <col min="1796" max="1796" width="4.625" style="39" customWidth="1"/>
    <col min="1797" max="1797" width="25.125" style="39" customWidth="1"/>
    <col min="1798" max="1803" width="9.625" style="39" customWidth="1"/>
    <col min="1804" max="1804" width="4.625" style="39" customWidth="1"/>
    <col min="1805" max="1805" width="7.125" style="39" customWidth="1"/>
    <col min="1806" max="1806" width="5.125" style="39" customWidth="1"/>
    <col min="1807" max="1807" width="9.375" style="39" customWidth="1"/>
    <col min="1808" max="2050" width="8.125" style="39"/>
    <col min="2051" max="2051" width="8.75" style="39" customWidth="1"/>
    <col min="2052" max="2052" width="4.625" style="39" customWidth="1"/>
    <col min="2053" max="2053" width="25.125" style="39" customWidth="1"/>
    <col min="2054" max="2059" width="9.625" style="39" customWidth="1"/>
    <col min="2060" max="2060" width="4.625" style="39" customWidth="1"/>
    <col min="2061" max="2061" width="7.125" style="39" customWidth="1"/>
    <col min="2062" max="2062" width="5.125" style="39" customWidth="1"/>
    <col min="2063" max="2063" width="9.375" style="39" customWidth="1"/>
    <col min="2064" max="2306" width="8.125" style="39"/>
    <col min="2307" max="2307" width="8.75" style="39" customWidth="1"/>
    <col min="2308" max="2308" width="4.625" style="39" customWidth="1"/>
    <col min="2309" max="2309" width="25.125" style="39" customWidth="1"/>
    <col min="2310" max="2315" width="9.625" style="39" customWidth="1"/>
    <col min="2316" max="2316" width="4.625" style="39" customWidth="1"/>
    <col min="2317" max="2317" width="7.125" style="39" customWidth="1"/>
    <col min="2318" max="2318" width="5.125" style="39" customWidth="1"/>
    <col min="2319" max="2319" width="9.375" style="39" customWidth="1"/>
    <col min="2320" max="2562" width="8.125" style="39"/>
    <col min="2563" max="2563" width="8.75" style="39" customWidth="1"/>
    <col min="2564" max="2564" width="4.625" style="39" customWidth="1"/>
    <col min="2565" max="2565" width="25.125" style="39" customWidth="1"/>
    <col min="2566" max="2571" width="9.625" style="39" customWidth="1"/>
    <col min="2572" max="2572" width="4.625" style="39" customWidth="1"/>
    <col min="2573" max="2573" width="7.125" style="39" customWidth="1"/>
    <col min="2574" max="2574" width="5.125" style="39" customWidth="1"/>
    <col min="2575" max="2575" width="9.375" style="39" customWidth="1"/>
    <col min="2576" max="2818" width="8.125" style="39"/>
    <col min="2819" max="2819" width="8.75" style="39" customWidth="1"/>
    <col min="2820" max="2820" width="4.625" style="39" customWidth="1"/>
    <col min="2821" max="2821" width="25.125" style="39" customWidth="1"/>
    <col min="2822" max="2827" width="9.625" style="39" customWidth="1"/>
    <col min="2828" max="2828" width="4.625" style="39" customWidth="1"/>
    <col min="2829" max="2829" width="7.125" style="39" customWidth="1"/>
    <col min="2830" max="2830" width="5.125" style="39" customWidth="1"/>
    <col min="2831" max="2831" width="9.375" style="39" customWidth="1"/>
    <col min="2832" max="3074" width="8.125" style="39"/>
    <col min="3075" max="3075" width="8.75" style="39" customWidth="1"/>
    <col min="3076" max="3076" width="4.625" style="39" customWidth="1"/>
    <col min="3077" max="3077" width="25.125" style="39" customWidth="1"/>
    <col min="3078" max="3083" width="9.625" style="39" customWidth="1"/>
    <col min="3084" max="3084" width="4.625" style="39" customWidth="1"/>
    <col min="3085" max="3085" width="7.125" style="39" customWidth="1"/>
    <col min="3086" max="3086" width="5.125" style="39" customWidth="1"/>
    <col min="3087" max="3087" width="9.375" style="39" customWidth="1"/>
    <col min="3088" max="3330" width="8.125" style="39"/>
    <col min="3331" max="3331" width="8.75" style="39" customWidth="1"/>
    <col min="3332" max="3332" width="4.625" style="39" customWidth="1"/>
    <col min="3333" max="3333" width="25.125" style="39" customWidth="1"/>
    <col min="3334" max="3339" width="9.625" style="39" customWidth="1"/>
    <col min="3340" max="3340" width="4.625" style="39" customWidth="1"/>
    <col min="3341" max="3341" width="7.125" style="39" customWidth="1"/>
    <col min="3342" max="3342" width="5.125" style="39" customWidth="1"/>
    <col min="3343" max="3343" width="9.375" style="39" customWidth="1"/>
    <col min="3344" max="3586" width="8.125" style="39"/>
    <col min="3587" max="3587" width="8.75" style="39" customWidth="1"/>
    <col min="3588" max="3588" width="4.625" style="39" customWidth="1"/>
    <col min="3589" max="3589" width="25.125" style="39" customWidth="1"/>
    <col min="3590" max="3595" width="9.625" style="39" customWidth="1"/>
    <col min="3596" max="3596" width="4.625" style="39" customWidth="1"/>
    <col min="3597" max="3597" width="7.125" style="39" customWidth="1"/>
    <col min="3598" max="3598" width="5.125" style="39" customWidth="1"/>
    <col min="3599" max="3599" width="9.375" style="39" customWidth="1"/>
    <col min="3600" max="3842" width="8.125" style="39"/>
    <col min="3843" max="3843" width="8.75" style="39" customWidth="1"/>
    <col min="3844" max="3844" width="4.625" style="39" customWidth="1"/>
    <col min="3845" max="3845" width="25.125" style="39" customWidth="1"/>
    <col min="3846" max="3851" width="9.625" style="39" customWidth="1"/>
    <col min="3852" max="3852" width="4.625" style="39" customWidth="1"/>
    <col min="3853" max="3853" width="7.125" style="39" customWidth="1"/>
    <col min="3854" max="3854" width="5.125" style="39" customWidth="1"/>
    <col min="3855" max="3855" width="9.375" style="39" customWidth="1"/>
    <col min="3856" max="4098" width="8.125" style="39"/>
    <col min="4099" max="4099" width="8.75" style="39" customWidth="1"/>
    <col min="4100" max="4100" width="4.625" style="39" customWidth="1"/>
    <col min="4101" max="4101" width="25.125" style="39" customWidth="1"/>
    <col min="4102" max="4107" width="9.625" style="39" customWidth="1"/>
    <col min="4108" max="4108" width="4.625" style="39" customWidth="1"/>
    <col min="4109" max="4109" width="7.125" style="39" customWidth="1"/>
    <col min="4110" max="4110" width="5.125" style="39" customWidth="1"/>
    <col min="4111" max="4111" width="9.375" style="39" customWidth="1"/>
    <col min="4112" max="4354" width="8.125" style="39"/>
    <col min="4355" max="4355" width="8.75" style="39" customWidth="1"/>
    <col min="4356" max="4356" width="4.625" style="39" customWidth="1"/>
    <col min="4357" max="4357" width="25.125" style="39" customWidth="1"/>
    <col min="4358" max="4363" width="9.625" style="39" customWidth="1"/>
    <col min="4364" max="4364" width="4.625" style="39" customWidth="1"/>
    <col min="4365" max="4365" width="7.125" style="39" customWidth="1"/>
    <col min="4366" max="4366" width="5.125" style="39" customWidth="1"/>
    <col min="4367" max="4367" width="9.375" style="39" customWidth="1"/>
    <col min="4368" max="4610" width="8.125" style="39"/>
    <col min="4611" max="4611" width="8.75" style="39" customWidth="1"/>
    <col min="4612" max="4612" width="4.625" style="39" customWidth="1"/>
    <col min="4613" max="4613" width="25.125" style="39" customWidth="1"/>
    <col min="4614" max="4619" width="9.625" style="39" customWidth="1"/>
    <col min="4620" max="4620" width="4.625" style="39" customWidth="1"/>
    <col min="4621" max="4621" width="7.125" style="39" customWidth="1"/>
    <col min="4622" max="4622" width="5.125" style="39" customWidth="1"/>
    <col min="4623" max="4623" width="9.375" style="39" customWidth="1"/>
    <col min="4624" max="4866" width="8.125" style="39"/>
    <col min="4867" max="4867" width="8.75" style="39" customWidth="1"/>
    <col min="4868" max="4868" width="4.625" style="39" customWidth="1"/>
    <col min="4869" max="4869" width="25.125" style="39" customWidth="1"/>
    <col min="4870" max="4875" width="9.625" style="39" customWidth="1"/>
    <col min="4876" max="4876" width="4.625" style="39" customWidth="1"/>
    <col min="4877" max="4877" width="7.125" style="39" customWidth="1"/>
    <col min="4878" max="4878" width="5.125" style="39" customWidth="1"/>
    <col min="4879" max="4879" width="9.375" style="39" customWidth="1"/>
    <col min="4880" max="5122" width="8.125" style="39"/>
    <col min="5123" max="5123" width="8.75" style="39" customWidth="1"/>
    <col min="5124" max="5124" width="4.625" style="39" customWidth="1"/>
    <col min="5125" max="5125" width="25.125" style="39" customWidth="1"/>
    <col min="5126" max="5131" width="9.625" style="39" customWidth="1"/>
    <col min="5132" max="5132" width="4.625" style="39" customWidth="1"/>
    <col min="5133" max="5133" width="7.125" style="39" customWidth="1"/>
    <col min="5134" max="5134" width="5.125" style="39" customWidth="1"/>
    <col min="5135" max="5135" width="9.375" style="39" customWidth="1"/>
    <col min="5136" max="5378" width="8.125" style="39"/>
    <col min="5379" max="5379" width="8.75" style="39" customWidth="1"/>
    <col min="5380" max="5380" width="4.625" style="39" customWidth="1"/>
    <col min="5381" max="5381" width="25.125" style="39" customWidth="1"/>
    <col min="5382" max="5387" width="9.625" style="39" customWidth="1"/>
    <col min="5388" max="5388" width="4.625" style="39" customWidth="1"/>
    <col min="5389" max="5389" width="7.125" style="39" customWidth="1"/>
    <col min="5390" max="5390" width="5.125" style="39" customWidth="1"/>
    <col min="5391" max="5391" width="9.375" style="39" customWidth="1"/>
    <col min="5392" max="5634" width="8.125" style="39"/>
    <col min="5635" max="5635" width="8.75" style="39" customWidth="1"/>
    <col min="5636" max="5636" width="4.625" style="39" customWidth="1"/>
    <col min="5637" max="5637" width="25.125" style="39" customWidth="1"/>
    <col min="5638" max="5643" width="9.625" style="39" customWidth="1"/>
    <col min="5644" max="5644" width="4.625" style="39" customWidth="1"/>
    <col min="5645" max="5645" width="7.125" style="39" customWidth="1"/>
    <col min="5646" max="5646" width="5.125" style="39" customWidth="1"/>
    <col min="5647" max="5647" width="9.375" style="39" customWidth="1"/>
    <col min="5648" max="5890" width="8.125" style="39"/>
    <col min="5891" max="5891" width="8.75" style="39" customWidth="1"/>
    <col min="5892" max="5892" width="4.625" style="39" customWidth="1"/>
    <col min="5893" max="5893" width="25.125" style="39" customWidth="1"/>
    <col min="5894" max="5899" width="9.625" style="39" customWidth="1"/>
    <col min="5900" max="5900" width="4.625" style="39" customWidth="1"/>
    <col min="5901" max="5901" width="7.125" style="39" customWidth="1"/>
    <col min="5902" max="5902" width="5.125" style="39" customWidth="1"/>
    <col min="5903" max="5903" width="9.375" style="39" customWidth="1"/>
    <col min="5904" max="6146" width="8.125" style="39"/>
    <col min="6147" max="6147" width="8.75" style="39" customWidth="1"/>
    <col min="6148" max="6148" width="4.625" style="39" customWidth="1"/>
    <col min="6149" max="6149" width="25.125" style="39" customWidth="1"/>
    <col min="6150" max="6155" width="9.625" style="39" customWidth="1"/>
    <col min="6156" max="6156" width="4.625" style="39" customWidth="1"/>
    <col min="6157" max="6157" width="7.125" style="39" customWidth="1"/>
    <col min="6158" max="6158" width="5.125" style="39" customWidth="1"/>
    <col min="6159" max="6159" width="9.375" style="39" customWidth="1"/>
    <col min="6160" max="6402" width="8.125" style="39"/>
    <col min="6403" max="6403" width="8.75" style="39" customWidth="1"/>
    <col min="6404" max="6404" width="4.625" style="39" customWidth="1"/>
    <col min="6405" max="6405" width="25.125" style="39" customWidth="1"/>
    <col min="6406" max="6411" width="9.625" style="39" customWidth="1"/>
    <col min="6412" max="6412" width="4.625" style="39" customWidth="1"/>
    <col min="6413" max="6413" width="7.125" style="39" customWidth="1"/>
    <col min="6414" max="6414" width="5.125" style="39" customWidth="1"/>
    <col min="6415" max="6415" width="9.375" style="39" customWidth="1"/>
    <col min="6416" max="6658" width="8.125" style="39"/>
    <col min="6659" max="6659" width="8.75" style="39" customWidth="1"/>
    <col min="6660" max="6660" width="4.625" style="39" customWidth="1"/>
    <col min="6661" max="6661" width="25.125" style="39" customWidth="1"/>
    <col min="6662" max="6667" width="9.625" style="39" customWidth="1"/>
    <col min="6668" max="6668" width="4.625" style="39" customWidth="1"/>
    <col min="6669" max="6669" width="7.125" style="39" customWidth="1"/>
    <col min="6670" max="6670" width="5.125" style="39" customWidth="1"/>
    <col min="6671" max="6671" width="9.375" style="39" customWidth="1"/>
    <col min="6672" max="6914" width="8.125" style="39"/>
    <col min="6915" max="6915" width="8.75" style="39" customWidth="1"/>
    <col min="6916" max="6916" width="4.625" style="39" customWidth="1"/>
    <col min="6917" max="6917" width="25.125" style="39" customWidth="1"/>
    <col min="6918" max="6923" width="9.625" style="39" customWidth="1"/>
    <col min="6924" max="6924" width="4.625" style="39" customWidth="1"/>
    <col min="6925" max="6925" width="7.125" style="39" customWidth="1"/>
    <col min="6926" max="6926" width="5.125" style="39" customWidth="1"/>
    <col min="6927" max="6927" width="9.375" style="39" customWidth="1"/>
    <col min="6928" max="7170" width="8.125" style="39"/>
    <col min="7171" max="7171" width="8.75" style="39" customWidth="1"/>
    <col min="7172" max="7172" width="4.625" style="39" customWidth="1"/>
    <col min="7173" max="7173" width="25.125" style="39" customWidth="1"/>
    <col min="7174" max="7179" width="9.625" style="39" customWidth="1"/>
    <col min="7180" max="7180" width="4.625" style="39" customWidth="1"/>
    <col min="7181" max="7181" width="7.125" style="39" customWidth="1"/>
    <col min="7182" max="7182" width="5.125" style="39" customWidth="1"/>
    <col min="7183" max="7183" width="9.375" style="39" customWidth="1"/>
    <col min="7184" max="7426" width="8.125" style="39"/>
    <col min="7427" max="7427" width="8.75" style="39" customWidth="1"/>
    <col min="7428" max="7428" width="4.625" style="39" customWidth="1"/>
    <col min="7429" max="7429" width="25.125" style="39" customWidth="1"/>
    <col min="7430" max="7435" width="9.625" style="39" customWidth="1"/>
    <col min="7436" max="7436" width="4.625" style="39" customWidth="1"/>
    <col min="7437" max="7437" width="7.125" style="39" customWidth="1"/>
    <col min="7438" max="7438" width="5.125" style="39" customWidth="1"/>
    <col min="7439" max="7439" width="9.375" style="39" customWidth="1"/>
    <col min="7440" max="7682" width="8.125" style="39"/>
    <col min="7683" max="7683" width="8.75" style="39" customWidth="1"/>
    <col min="7684" max="7684" width="4.625" style="39" customWidth="1"/>
    <col min="7685" max="7685" width="25.125" style="39" customWidth="1"/>
    <col min="7686" max="7691" width="9.625" style="39" customWidth="1"/>
    <col min="7692" max="7692" width="4.625" style="39" customWidth="1"/>
    <col min="7693" max="7693" width="7.125" style="39" customWidth="1"/>
    <col min="7694" max="7694" width="5.125" style="39" customWidth="1"/>
    <col min="7695" max="7695" width="9.375" style="39" customWidth="1"/>
    <col min="7696" max="7938" width="8.125" style="39"/>
    <col min="7939" max="7939" width="8.75" style="39" customWidth="1"/>
    <col min="7940" max="7940" width="4.625" style="39" customWidth="1"/>
    <col min="7941" max="7941" width="25.125" style="39" customWidth="1"/>
    <col min="7942" max="7947" width="9.625" style="39" customWidth="1"/>
    <col min="7948" max="7948" width="4.625" style="39" customWidth="1"/>
    <col min="7949" max="7949" width="7.125" style="39" customWidth="1"/>
    <col min="7950" max="7950" width="5.125" style="39" customWidth="1"/>
    <col min="7951" max="7951" width="9.375" style="39" customWidth="1"/>
    <col min="7952" max="8194" width="8.125" style="39"/>
    <col min="8195" max="8195" width="8.75" style="39" customWidth="1"/>
    <col min="8196" max="8196" width="4.625" style="39" customWidth="1"/>
    <col min="8197" max="8197" width="25.125" style="39" customWidth="1"/>
    <col min="8198" max="8203" width="9.625" style="39" customWidth="1"/>
    <col min="8204" max="8204" width="4.625" style="39" customWidth="1"/>
    <col min="8205" max="8205" width="7.125" style="39" customWidth="1"/>
    <col min="8206" max="8206" width="5.125" style="39" customWidth="1"/>
    <col min="8207" max="8207" width="9.375" style="39" customWidth="1"/>
    <col min="8208" max="8450" width="8.125" style="39"/>
    <col min="8451" max="8451" width="8.75" style="39" customWidth="1"/>
    <col min="8452" max="8452" width="4.625" style="39" customWidth="1"/>
    <col min="8453" max="8453" width="25.125" style="39" customWidth="1"/>
    <col min="8454" max="8459" width="9.625" style="39" customWidth="1"/>
    <col min="8460" max="8460" width="4.625" style="39" customWidth="1"/>
    <col min="8461" max="8461" width="7.125" style="39" customWidth="1"/>
    <col min="8462" max="8462" width="5.125" style="39" customWidth="1"/>
    <col min="8463" max="8463" width="9.375" style="39" customWidth="1"/>
    <col min="8464" max="8706" width="8.125" style="39"/>
    <col min="8707" max="8707" width="8.75" style="39" customWidth="1"/>
    <col min="8708" max="8708" width="4.625" style="39" customWidth="1"/>
    <col min="8709" max="8709" width="25.125" style="39" customWidth="1"/>
    <col min="8710" max="8715" width="9.625" style="39" customWidth="1"/>
    <col min="8716" max="8716" width="4.625" style="39" customWidth="1"/>
    <col min="8717" max="8717" width="7.125" style="39" customWidth="1"/>
    <col min="8718" max="8718" width="5.125" style="39" customWidth="1"/>
    <col min="8719" max="8719" width="9.375" style="39" customWidth="1"/>
    <col min="8720" max="8962" width="8.125" style="39"/>
    <col min="8963" max="8963" width="8.75" style="39" customWidth="1"/>
    <col min="8964" max="8964" width="4.625" style="39" customWidth="1"/>
    <col min="8965" max="8965" width="25.125" style="39" customWidth="1"/>
    <col min="8966" max="8971" width="9.625" style="39" customWidth="1"/>
    <col min="8972" max="8972" width="4.625" style="39" customWidth="1"/>
    <col min="8973" max="8973" width="7.125" style="39" customWidth="1"/>
    <col min="8974" max="8974" width="5.125" style="39" customWidth="1"/>
    <col min="8975" max="8975" width="9.375" style="39" customWidth="1"/>
    <col min="8976" max="9218" width="8.125" style="39"/>
    <col min="9219" max="9219" width="8.75" style="39" customWidth="1"/>
    <col min="9220" max="9220" width="4.625" style="39" customWidth="1"/>
    <col min="9221" max="9221" width="25.125" style="39" customWidth="1"/>
    <col min="9222" max="9227" width="9.625" style="39" customWidth="1"/>
    <col min="9228" max="9228" width="4.625" style="39" customWidth="1"/>
    <col min="9229" max="9229" width="7.125" style="39" customWidth="1"/>
    <col min="9230" max="9230" width="5.125" style="39" customWidth="1"/>
    <col min="9231" max="9231" width="9.375" style="39" customWidth="1"/>
    <col min="9232" max="9474" width="8.125" style="39"/>
    <col min="9475" max="9475" width="8.75" style="39" customWidth="1"/>
    <col min="9476" max="9476" width="4.625" style="39" customWidth="1"/>
    <col min="9477" max="9477" width="25.125" style="39" customWidth="1"/>
    <col min="9478" max="9483" width="9.625" style="39" customWidth="1"/>
    <col min="9484" max="9484" width="4.625" style="39" customWidth="1"/>
    <col min="9485" max="9485" width="7.125" style="39" customWidth="1"/>
    <col min="9486" max="9486" width="5.125" style="39" customWidth="1"/>
    <col min="9487" max="9487" width="9.375" style="39" customWidth="1"/>
    <col min="9488" max="9730" width="8.125" style="39"/>
    <col min="9731" max="9731" width="8.75" style="39" customWidth="1"/>
    <col min="9732" max="9732" width="4.625" style="39" customWidth="1"/>
    <col min="9733" max="9733" width="25.125" style="39" customWidth="1"/>
    <col min="9734" max="9739" width="9.625" style="39" customWidth="1"/>
    <col min="9740" max="9740" width="4.625" style="39" customWidth="1"/>
    <col min="9741" max="9741" width="7.125" style="39" customWidth="1"/>
    <col min="9742" max="9742" width="5.125" style="39" customWidth="1"/>
    <col min="9743" max="9743" width="9.375" style="39" customWidth="1"/>
    <col min="9744" max="9986" width="8.125" style="39"/>
    <col min="9987" max="9987" width="8.75" style="39" customWidth="1"/>
    <col min="9988" max="9988" width="4.625" style="39" customWidth="1"/>
    <col min="9989" max="9989" width="25.125" style="39" customWidth="1"/>
    <col min="9990" max="9995" width="9.625" style="39" customWidth="1"/>
    <col min="9996" max="9996" width="4.625" style="39" customWidth="1"/>
    <col min="9997" max="9997" width="7.125" style="39" customWidth="1"/>
    <col min="9998" max="9998" width="5.125" style="39" customWidth="1"/>
    <col min="9999" max="9999" width="9.375" style="39" customWidth="1"/>
    <col min="10000" max="10242" width="8.125" style="39"/>
    <col min="10243" max="10243" width="8.75" style="39" customWidth="1"/>
    <col min="10244" max="10244" width="4.625" style="39" customWidth="1"/>
    <col min="10245" max="10245" width="25.125" style="39" customWidth="1"/>
    <col min="10246" max="10251" width="9.625" style="39" customWidth="1"/>
    <col min="10252" max="10252" width="4.625" style="39" customWidth="1"/>
    <col min="10253" max="10253" width="7.125" style="39" customWidth="1"/>
    <col min="10254" max="10254" width="5.125" style="39" customWidth="1"/>
    <col min="10255" max="10255" width="9.375" style="39" customWidth="1"/>
    <col min="10256" max="10498" width="8.125" style="39"/>
    <col min="10499" max="10499" width="8.75" style="39" customWidth="1"/>
    <col min="10500" max="10500" width="4.625" style="39" customWidth="1"/>
    <col min="10501" max="10501" width="25.125" style="39" customWidth="1"/>
    <col min="10502" max="10507" width="9.625" style="39" customWidth="1"/>
    <col min="10508" max="10508" width="4.625" style="39" customWidth="1"/>
    <col min="10509" max="10509" width="7.125" style="39" customWidth="1"/>
    <col min="10510" max="10510" width="5.125" style="39" customWidth="1"/>
    <col min="10511" max="10511" width="9.375" style="39" customWidth="1"/>
    <col min="10512" max="10754" width="8.125" style="39"/>
    <col min="10755" max="10755" width="8.75" style="39" customWidth="1"/>
    <col min="10756" max="10756" width="4.625" style="39" customWidth="1"/>
    <col min="10757" max="10757" width="25.125" style="39" customWidth="1"/>
    <col min="10758" max="10763" width="9.625" style="39" customWidth="1"/>
    <col min="10764" max="10764" width="4.625" style="39" customWidth="1"/>
    <col min="10765" max="10765" width="7.125" style="39" customWidth="1"/>
    <col min="10766" max="10766" width="5.125" style="39" customWidth="1"/>
    <col min="10767" max="10767" width="9.375" style="39" customWidth="1"/>
    <col min="10768" max="11010" width="8.125" style="39"/>
    <col min="11011" max="11011" width="8.75" style="39" customWidth="1"/>
    <col min="11012" max="11012" width="4.625" style="39" customWidth="1"/>
    <col min="11013" max="11013" width="25.125" style="39" customWidth="1"/>
    <col min="11014" max="11019" width="9.625" style="39" customWidth="1"/>
    <col min="11020" max="11020" width="4.625" style="39" customWidth="1"/>
    <col min="11021" max="11021" width="7.125" style="39" customWidth="1"/>
    <col min="11022" max="11022" width="5.125" style="39" customWidth="1"/>
    <col min="11023" max="11023" width="9.375" style="39" customWidth="1"/>
    <col min="11024" max="11266" width="8.125" style="39"/>
    <col min="11267" max="11267" width="8.75" style="39" customWidth="1"/>
    <col min="11268" max="11268" width="4.625" style="39" customWidth="1"/>
    <col min="11269" max="11269" width="25.125" style="39" customWidth="1"/>
    <col min="11270" max="11275" width="9.625" style="39" customWidth="1"/>
    <col min="11276" max="11276" width="4.625" style="39" customWidth="1"/>
    <col min="11277" max="11277" width="7.125" style="39" customWidth="1"/>
    <col min="11278" max="11278" width="5.125" style="39" customWidth="1"/>
    <col min="11279" max="11279" width="9.375" style="39" customWidth="1"/>
    <col min="11280" max="11522" width="8.125" style="39"/>
    <col min="11523" max="11523" width="8.75" style="39" customWidth="1"/>
    <col min="11524" max="11524" width="4.625" style="39" customWidth="1"/>
    <col min="11525" max="11525" width="25.125" style="39" customWidth="1"/>
    <col min="11526" max="11531" width="9.625" style="39" customWidth="1"/>
    <col min="11532" max="11532" width="4.625" style="39" customWidth="1"/>
    <col min="11533" max="11533" width="7.125" style="39" customWidth="1"/>
    <col min="11534" max="11534" width="5.125" style="39" customWidth="1"/>
    <col min="11535" max="11535" width="9.375" style="39" customWidth="1"/>
    <col min="11536" max="11778" width="8.125" style="39"/>
    <col min="11779" max="11779" width="8.75" style="39" customWidth="1"/>
    <col min="11780" max="11780" width="4.625" style="39" customWidth="1"/>
    <col min="11781" max="11781" width="25.125" style="39" customWidth="1"/>
    <col min="11782" max="11787" width="9.625" style="39" customWidth="1"/>
    <col min="11788" max="11788" width="4.625" style="39" customWidth="1"/>
    <col min="11789" max="11789" width="7.125" style="39" customWidth="1"/>
    <col min="11790" max="11790" width="5.125" style="39" customWidth="1"/>
    <col min="11791" max="11791" width="9.375" style="39" customWidth="1"/>
    <col min="11792" max="12034" width="8.125" style="39"/>
    <col min="12035" max="12035" width="8.75" style="39" customWidth="1"/>
    <col min="12036" max="12036" width="4.625" style="39" customWidth="1"/>
    <col min="12037" max="12037" width="25.125" style="39" customWidth="1"/>
    <col min="12038" max="12043" width="9.625" style="39" customWidth="1"/>
    <col min="12044" max="12044" width="4.625" style="39" customWidth="1"/>
    <col min="12045" max="12045" width="7.125" style="39" customWidth="1"/>
    <col min="12046" max="12046" width="5.125" style="39" customWidth="1"/>
    <col min="12047" max="12047" width="9.375" style="39" customWidth="1"/>
    <col min="12048" max="12290" width="8.125" style="39"/>
    <col min="12291" max="12291" width="8.75" style="39" customWidth="1"/>
    <col min="12292" max="12292" width="4.625" style="39" customWidth="1"/>
    <col min="12293" max="12293" width="25.125" style="39" customWidth="1"/>
    <col min="12294" max="12299" width="9.625" style="39" customWidth="1"/>
    <col min="12300" max="12300" width="4.625" style="39" customWidth="1"/>
    <col min="12301" max="12301" width="7.125" style="39" customWidth="1"/>
    <col min="12302" max="12302" width="5.125" style="39" customWidth="1"/>
    <col min="12303" max="12303" width="9.375" style="39" customWidth="1"/>
    <col min="12304" max="12546" width="8.125" style="39"/>
    <col min="12547" max="12547" width="8.75" style="39" customWidth="1"/>
    <col min="12548" max="12548" width="4.625" style="39" customWidth="1"/>
    <col min="12549" max="12549" width="25.125" style="39" customWidth="1"/>
    <col min="12550" max="12555" width="9.625" style="39" customWidth="1"/>
    <col min="12556" max="12556" width="4.625" style="39" customWidth="1"/>
    <col min="12557" max="12557" width="7.125" style="39" customWidth="1"/>
    <col min="12558" max="12558" width="5.125" style="39" customWidth="1"/>
    <col min="12559" max="12559" width="9.375" style="39" customWidth="1"/>
    <col min="12560" max="12802" width="8.125" style="39"/>
    <col min="12803" max="12803" width="8.75" style="39" customWidth="1"/>
    <col min="12804" max="12804" width="4.625" style="39" customWidth="1"/>
    <col min="12805" max="12805" width="25.125" style="39" customWidth="1"/>
    <col min="12806" max="12811" width="9.625" style="39" customWidth="1"/>
    <col min="12812" max="12812" width="4.625" style="39" customWidth="1"/>
    <col min="12813" max="12813" width="7.125" style="39" customWidth="1"/>
    <col min="12814" max="12814" width="5.125" style="39" customWidth="1"/>
    <col min="12815" max="12815" width="9.375" style="39" customWidth="1"/>
    <col min="12816" max="13058" width="8.125" style="39"/>
    <col min="13059" max="13059" width="8.75" style="39" customWidth="1"/>
    <col min="13060" max="13060" width="4.625" style="39" customWidth="1"/>
    <col min="13061" max="13061" width="25.125" style="39" customWidth="1"/>
    <col min="13062" max="13067" width="9.625" style="39" customWidth="1"/>
    <col min="13068" max="13068" width="4.625" style="39" customWidth="1"/>
    <col min="13069" max="13069" width="7.125" style="39" customWidth="1"/>
    <col min="13070" max="13070" width="5.125" style="39" customWidth="1"/>
    <col min="13071" max="13071" width="9.375" style="39" customWidth="1"/>
    <col min="13072" max="13314" width="8.125" style="39"/>
    <col min="13315" max="13315" width="8.75" style="39" customWidth="1"/>
    <col min="13316" max="13316" width="4.625" style="39" customWidth="1"/>
    <col min="13317" max="13317" width="25.125" style="39" customWidth="1"/>
    <col min="13318" max="13323" width="9.625" style="39" customWidth="1"/>
    <col min="13324" max="13324" width="4.625" style="39" customWidth="1"/>
    <col min="13325" max="13325" width="7.125" style="39" customWidth="1"/>
    <col min="13326" max="13326" width="5.125" style="39" customWidth="1"/>
    <col min="13327" max="13327" width="9.375" style="39" customWidth="1"/>
    <col min="13328" max="13570" width="8.125" style="39"/>
    <col min="13571" max="13571" width="8.75" style="39" customWidth="1"/>
    <col min="13572" max="13572" width="4.625" style="39" customWidth="1"/>
    <col min="13573" max="13573" width="25.125" style="39" customWidth="1"/>
    <col min="13574" max="13579" width="9.625" style="39" customWidth="1"/>
    <col min="13580" max="13580" width="4.625" style="39" customWidth="1"/>
    <col min="13581" max="13581" width="7.125" style="39" customWidth="1"/>
    <col min="13582" max="13582" width="5.125" style="39" customWidth="1"/>
    <col min="13583" max="13583" width="9.375" style="39" customWidth="1"/>
    <col min="13584" max="13826" width="8.125" style="39"/>
    <col min="13827" max="13827" width="8.75" style="39" customWidth="1"/>
    <col min="13828" max="13828" width="4.625" style="39" customWidth="1"/>
    <col min="13829" max="13829" width="25.125" style="39" customWidth="1"/>
    <col min="13830" max="13835" width="9.625" style="39" customWidth="1"/>
    <col min="13836" max="13836" width="4.625" style="39" customWidth="1"/>
    <col min="13837" max="13837" width="7.125" style="39" customWidth="1"/>
    <col min="13838" max="13838" width="5.125" style="39" customWidth="1"/>
    <col min="13839" max="13839" width="9.375" style="39" customWidth="1"/>
    <col min="13840" max="14082" width="8.125" style="39"/>
    <col min="14083" max="14083" width="8.75" style="39" customWidth="1"/>
    <col min="14084" max="14084" width="4.625" style="39" customWidth="1"/>
    <col min="14085" max="14085" width="25.125" style="39" customWidth="1"/>
    <col min="14086" max="14091" width="9.625" style="39" customWidth="1"/>
    <col min="14092" max="14092" width="4.625" style="39" customWidth="1"/>
    <col min="14093" max="14093" width="7.125" style="39" customWidth="1"/>
    <col min="14094" max="14094" width="5.125" style="39" customWidth="1"/>
    <col min="14095" max="14095" width="9.375" style="39" customWidth="1"/>
    <col min="14096" max="14338" width="8.125" style="39"/>
    <col min="14339" max="14339" width="8.75" style="39" customWidth="1"/>
    <col min="14340" max="14340" width="4.625" style="39" customWidth="1"/>
    <col min="14341" max="14341" width="25.125" style="39" customWidth="1"/>
    <col min="14342" max="14347" width="9.625" style="39" customWidth="1"/>
    <col min="14348" max="14348" width="4.625" style="39" customWidth="1"/>
    <col min="14349" max="14349" width="7.125" style="39" customWidth="1"/>
    <col min="14350" max="14350" width="5.125" style="39" customWidth="1"/>
    <col min="14351" max="14351" width="9.375" style="39" customWidth="1"/>
    <col min="14352" max="14594" width="8.125" style="39"/>
    <col min="14595" max="14595" width="8.75" style="39" customWidth="1"/>
    <col min="14596" max="14596" width="4.625" style="39" customWidth="1"/>
    <col min="14597" max="14597" width="25.125" style="39" customWidth="1"/>
    <col min="14598" max="14603" width="9.625" style="39" customWidth="1"/>
    <col min="14604" max="14604" width="4.625" style="39" customWidth="1"/>
    <col min="14605" max="14605" width="7.125" style="39" customWidth="1"/>
    <col min="14606" max="14606" width="5.125" style="39" customWidth="1"/>
    <col min="14607" max="14607" width="9.375" style="39" customWidth="1"/>
    <col min="14608" max="14850" width="8.125" style="39"/>
    <col min="14851" max="14851" width="8.75" style="39" customWidth="1"/>
    <col min="14852" max="14852" width="4.625" style="39" customWidth="1"/>
    <col min="14853" max="14853" width="25.125" style="39" customWidth="1"/>
    <col min="14854" max="14859" width="9.625" style="39" customWidth="1"/>
    <col min="14860" max="14860" width="4.625" style="39" customWidth="1"/>
    <col min="14861" max="14861" width="7.125" style="39" customWidth="1"/>
    <col min="14862" max="14862" width="5.125" style="39" customWidth="1"/>
    <col min="14863" max="14863" width="9.375" style="39" customWidth="1"/>
    <col min="14864" max="15106" width="8.125" style="39"/>
    <col min="15107" max="15107" width="8.75" style="39" customWidth="1"/>
    <col min="15108" max="15108" width="4.625" style="39" customWidth="1"/>
    <col min="15109" max="15109" width="25.125" style="39" customWidth="1"/>
    <col min="15110" max="15115" width="9.625" style="39" customWidth="1"/>
    <col min="15116" max="15116" width="4.625" style="39" customWidth="1"/>
    <col min="15117" max="15117" width="7.125" style="39" customWidth="1"/>
    <col min="15118" max="15118" width="5.125" style="39" customWidth="1"/>
    <col min="15119" max="15119" width="9.375" style="39" customWidth="1"/>
    <col min="15120" max="15362" width="8.125" style="39"/>
    <col min="15363" max="15363" width="8.75" style="39" customWidth="1"/>
    <col min="15364" max="15364" width="4.625" style="39" customWidth="1"/>
    <col min="15365" max="15365" width="25.125" style="39" customWidth="1"/>
    <col min="15366" max="15371" width="9.625" style="39" customWidth="1"/>
    <col min="15372" max="15372" width="4.625" style="39" customWidth="1"/>
    <col min="15373" max="15373" width="7.125" style="39" customWidth="1"/>
    <col min="15374" max="15374" width="5.125" style="39" customWidth="1"/>
    <col min="15375" max="15375" width="9.375" style="39" customWidth="1"/>
    <col min="15376" max="15618" width="8.125" style="39"/>
    <col min="15619" max="15619" width="8.75" style="39" customWidth="1"/>
    <col min="15620" max="15620" width="4.625" style="39" customWidth="1"/>
    <col min="15621" max="15621" width="25.125" style="39" customWidth="1"/>
    <col min="15622" max="15627" width="9.625" style="39" customWidth="1"/>
    <col min="15628" max="15628" width="4.625" style="39" customWidth="1"/>
    <col min="15629" max="15629" width="7.125" style="39" customWidth="1"/>
    <col min="15630" max="15630" width="5.125" style="39" customWidth="1"/>
    <col min="15631" max="15631" width="9.375" style="39" customWidth="1"/>
    <col min="15632" max="15874" width="8.125" style="39"/>
    <col min="15875" max="15875" width="8.75" style="39" customWidth="1"/>
    <col min="15876" max="15876" width="4.625" style="39" customWidth="1"/>
    <col min="15877" max="15877" width="25.125" style="39" customWidth="1"/>
    <col min="15878" max="15883" width="9.625" style="39" customWidth="1"/>
    <col min="15884" max="15884" width="4.625" style="39" customWidth="1"/>
    <col min="15885" max="15885" width="7.125" style="39" customWidth="1"/>
    <col min="15886" max="15886" width="5.125" style="39" customWidth="1"/>
    <col min="15887" max="15887" width="9.375" style="39" customWidth="1"/>
    <col min="15888" max="16130" width="8.125" style="39"/>
    <col min="16131" max="16131" width="8.75" style="39" customWidth="1"/>
    <col min="16132" max="16132" width="4.625" style="39" customWidth="1"/>
    <col min="16133" max="16133" width="25.125" style="39" customWidth="1"/>
    <col min="16134" max="16139" width="9.625" style="39" customWidth="1"/>
    <col min="16140" max="16140" width="4.625" style="39" customWidth="1"/>
    <col min="16141" max="16141" width="7.125" style="39" customWidth="1"/>
    <col min="16142" max="16142" width="5.125" style="39" customWidth="1"/>
    <col min="16143" max="16143" width="9.375" style="39" customWidth="1"/>
    <col min="16144" max="16384" width="8.125" style="39"/>
  </cols>
  <sheetData>
    <row r="1" spans="1:15" ht="23.1" customHeight="1">
      <c r="A1" s="7" t="s">
        <v>54</v>
      </c>
      <c r="B1" s="7"/>
      <c r="C1" s="4"/>
    </row>
    <row r="2" spans="1:15" s="4" customFormat="1" ht="23.1" customHeight="1">
      <c r="A2" s="212" t="s">
        <v>22</v>
      </c>
      <c r="B2" s="212"/>
      <c r="C2" s="212"/>
      <c r="D2" s="40" t="s">
        <v>23</v>
      </c>
      <c r="E2" s="40" t="s">
        <v>24</v>
      </c>
      <c r="F2" s="40" t="s">
        <v>25</v>
      </c>
      <c r="G2" s="53" t="s">
        <v>225</v>
      </c>
      <c r="H2" s="40" t="s">
        <v>26</v>
      </c>
      <c r="I2" s="215" t="s">
        <v>46</v>
      </c>
      <c r="J2" s="216"/>
      <c r="K2" s="41"/>
      <c r="L2" s="42" t="s">
        <v>27</v>
      </c>
      <c r="M2" s="213"/>
      <c r="N2" s="213"/>
      <c r="O2" s="213"/>
    </row>
    <row r="3" spans="1:15" s="4" customFormat="1" ht="23.1" customHeight="1">
      <c r="A3" s="212"/>
      <c r="B3" s="212"/>
      <c r="C3" s="212"/>
      <c r="D3" s="17"/>
      <c r="E3" s="17"/>
      <c r="F3" s="17"/>
      <c r="G3" s="17"/>
      <c r="H3" s="17"/>
      <c r="I3" s="6" t="s">
        <v>28</v>
      </c>
      <c r="J3" s="10" t="s">
        <v>29</v>
      </c>
      <c r="K3" s="43"/>
      <c r="L3" s="44"/>
      <c r="M3" s="214"/>
      <c r="N3" s="214"/>
      <c r="O3" s="214"/>
    </row>
    <row r="4" spans="1:15" s="4" customFormat="1" ht="15" customHeight="1">
      <c r="A4" s="217" t="s">
        <v>45</v>
      </c>
      <c r="B4" s="207" t="s">
        <v>329</v>
      </c>
      <c r="C4" s="224" t="s">
        <v>267</v>
      </c>
      <c r="D4" s="210"/>
      <c r="E4" s="210"/>
      <c r="F4" s="193"/>
      <c r="G4" s="199"/>
      <c r="H4" s="193"/>
      <c r="I4" s="193"/>
      <c r="J4" s="193"/>
      <c r="K4" s="195" t="s">
        <v>310</v>
      </c>
      <c r="L4" s="197">
        <f>SUM(D4:J5)</f>
        <v>0</v>
      </c>
      <c r="M4" s="201" t="s">
        <v>53</v>
      </c>
      <c r="N4" s="202"/>
      <c r="O4" s="203"/>
    </row>
    <row r="5" spans="1:15" s="4" customFormat="1" ht="15" customHeight="1">
      <c r="A5" s="218"/>
      <c r="B5" s="208"/>
      <c r="C5" s="225"/>
      <c r="D5" s="211"/>
      <c r="E5" s="211"/>
      <c r="F5" s="194"/>
      <c r="G5" s="200"/>
      <c r="H5" s="194"/>
      <c r="I5" s="194"/>
      <c r="J5" s="194"/>
      <c r="K5" s="196"/>
      <c r="L5" s="198"/>
      <c r="M5" s="201" t="s">
        <v>321</v>
      </c>
      <c r="N5" s="204"/>
      <c r="O5" s="94">
        <f>IFERROR(L6/L4,0)</f>
        <v>0</v>
      </c>
    </row>
    <row r="6" spans="1:15" s="4" customFormat="1" ht="15" customHeight="1">
      <c r="A6" s="218"/>
      <c r="B6" s="208"/>
      <c r="C6" s="205" t="s">
        <v>268</v>
      </c>
      <c r="D6" s="210"/>
      <c r="E6" s="210"/>
      <c r="F6" s="193"/>
      <c r="G6" s="199"/>
      <c r="H6" s="193"/>
      <c r="I6" s="193"/>
      <c r="J6" s="193"/>
      <c r="K6" s="195" t="s">
        <v>309</v>
      </c>
      <c r="L6" s="197">
        <f>SUM(D6:J7)</f>
        <v>0</v>
      </c>
      <c r="M6" s="201" t="s">
        <v>247</v>
      </c>
      <c r="N6" s="202"/>
      <c r="O6" s="203"/>
    </row>
    <row r="7" spans="1:15" s="4" customFormat="1" ht="15" customHeight="1">
      <c r="A7" s="218"/>
      <c r="B7" s="208"/>
      <c r="C7" s="206"/>
      <c r="D7" s="211"/>
      <c r="E7" s="211"/>
      <c r="F7" s="194"/>
      <c r="G7" s="200"/>
      <c r="H7" s="194"/>
      <c r="I7" s="194"/>
      <c r="J7" s="194"/>
      <c r="K7" s="196"/>
      <c r="L7" s="198"/>
      <c r="M7" s="201" t="s">
        <v>322</v>
      </c>
      <c r="N7" s="204"/>
      <c r="O7" s="94">
        <f>IFERROR(L8/L6,0)</f>
        <v>0</v>
      </c>
    </row>
    <row r="8" spans="1:15" s="4" customFormat="1" ht="15" customHeight="1">
      <c r="A8" s="218"/>
      <c r="B8" s="208"/>
      <c r="C8" s="205" t="s">
        <v>269</v>
      </c>
      <c r="D8" s="210"/>
      <c r="E8" s="210"/>
      <c r="F8" s="193"/>
      <c r="G8" s="193"/>
      <c r="H8" s="193"/>
      <c r="I8" s="193"/>
      <c r="J8" s="193"/>
      <c r="K8" s="195" t="s">
        <v>313</v>
      </c>
      <c r="L8" s="197">
        <f>SUM(D8:J9)</f>
        <v>0</v>
      </c>
      <c r="M8" s="187"/>
      <c r="N8" s="188"/>
      <c r="O8" s="189"/>
    </row>
    <row r="9" spans="1:15" s="4" customFormat="1" ht="15" customHeight="1">
      <c r="A9" s="219"/>
      <c r="B9" s="209"/>
      <c r="C9" s="206"/>
      <c r="D9" s="211"/>
      <c r="E9" s="211"/>
      <c r="F9" s="194"/>
      <c r="G9" s="194"/>
      <c r="H9" s="194"/>
      <c r="I9" s="194"/>
      <c r="J9" s="194"/>
      <c r="K9" s="196"/>
      <c r="L9" s="198"/>
      <c r="M9" s="190"/>
      <c r="N9" s="191"/>
      <c r="O9" s="192"/>
    </row>
    <row r="10" spans="1:15" s="4" customFormat="1" ht="15" customHeight="1">
      <c r="A10" s="219"/>
      <c r="B10" s="221" t="s">
        <v>282</v>
      </c>
      <c r="C10" s="224" t="s">
        <v>267</v>
      </c>
      <c r="D10" s="193"/>
      <c r="E10" s="193"/>
      <c r="F10" s="193"/>
      <c r="G10" s="199"/>
      <c r="H10" s="193"/>
      <c r="I10" s="193"/>
      <c r="J10" s="193"/>
      <c r="K10" s="195" t="s">
        <v>311</v>
      </c>
      <c r="L10" s="197">
        <f>SUM(D10:J11)</f>
        <v>0</v>
      </c>
      <c r="M10" s="201" t="s">
        <v>53</v>
      </c>
      <c r="N10" s="202"/>
      <c r="O10" s="203"/>
    </row>
    <row r="11" spans="1:15" s="4" customFormat="1" ht="15" customHeight="1">
      <c r="A11" s="219"/>
      <c r="B11" s="222"/>
      <c r="C11" s="225"/>
      <c r="D11" s="194"/>
      <c r="E11" s="194"/>
      <c r="F11" s="194"/>
      <c r="G11" s="200"/>
      <c r="H11" s="194"/>
      <c r="I11" s="194"/>
      <c r="J11" s="194"/>
      <c r="K11" s="196"/>
      <c r="L11" s="198"/>
      <c r="M11" s="201" t="s">
        <v>323</v>
      </c>
      <c r="N11" s="204"/>
      <c r="O11" s="94">
        <f>IFERROR(L12/L10,0)</f>
        <v>0</v>
      </c>
    </row>
    <row r="12" spans="1:15" s="4" customFormat="1" ht="15" customHeight="1">
      <c r="A12" s="219"/>
      <c r="B12" s="222"/>
      <c r="C12" s="205" t="s">
        <v>268</v>
      </c>
      <c r="D12" s="193"/>
      <c r="E12" s="193"/>
      <c r="F12" s="193"/>
      <c r="G12" s="199"/>
      <c r="H12" s="193"/>
      <c r="I12" s="193"/>
      <c r="J12" s="193"/>
      <c r="K12" s="195" t="s">
        <v>312</v>
      </c>
      <c r="L12" s="197">
        <f>SUM(D12:J13)</f>
        <v>0</v>
      </c>
      <c r="M12" s="201" t="s">
        <v>247</v>
      </c>
      <c r="N12" s="202"/>
      <c r="O12" s="203"/>
    </row>
    <row r="13" spans="1:15" s="4" customFormat="1" ht="15" customHeight="1">
      <c r="A13" s="219"/>
      <c r="B13" s="222"/>
      <c r="C13" s="206"/>
      <c r="D13" s="194"/>
      <c r="E13" s="194"/>
      <c r="F13" s="194"/>
      <c r="G13" s="200"/>
      <c r="H13" s="194"/>
      <c r="I13" s="194"/>
      <c r="J13" s="194"/>
      <c r="K13" s="196"/>
      <c r="L13" s="198"/>
      <c r="M13" s="201" t="s">
        <v>324</v>
      </c>
      <c r="N13" s="204"/>
      <c r="O13" s="94">
        <f>IFERROR(L14/L12,0)</f>
        <v>0</v>
      </c>
    </row>
    <row r="14" spans="1:15" s="4" customFormat="1" ht="15" customHeight="1">
      <c r="A14" s="219"/>
      <c r="B14" s="222"/>
      <c r="C14" s="205" t="s">
        <v>269</v>
      </c>
      <c r="D14" s="193"/>
      <c r="E14" s="193"/>
      <c r="F14" s="193"/>
      <c r="G14" s="199"/>
      <c r="H14" s="193"/>
      <c r="I14" s="193"/>
      <c r="J14" s="193"/>
      <c r="K14" s="195" t="s">
        <v>314</v>
      </c>
      <c r="L14" s="197">
        <f>SUM(D14:J15)</f>
        <v>0</v>
      </c>
      <c r="M14" s="187"/>
      <c r="N14" s="188"/>
      <c r="O14" s="189"/>
    </row>
    <row r="15" spans="1:15" s="4" customFormat="1" ht="15" customHeight="1">
      <c r="A15" s="220"/>
      <c r="B15" s="223"/>
      <c r="C15" s="206"/>
      <c r="D15" s="194"/>
      <c r="E15" s="194"/>
      <c r="F15" s="194"/>
      <c r="G15" s="200"/>
      <c r="H15" s="194"/>
      <c r="I15" s="194"/>
      <c r="J15" s="194"/>
      <c r="K15" s="196"/>
      <c r="L15" s="198"/>
      <c r="M15" s="190"/>
      <c r="N15" s="191"/>
      <c r="O15" s="192"/>
    </row>
    <row r="16" spans="1:15" s="4" customFormat="1" ht="15" customHeight="1">
      <c r="A16" s="270" t="s">
        <v>336</v>
      </c>
      <c r="B16" s="226" t="s">
        <v>329</v>
      </c>
      <c r="C16" s="229" t="s">
        <v>158</v>
      </c>
      <c r="D16" s="231"/>
      <c r="E16" s="231"/>
      <c r="F16" s="233"/>
      <c r="G16" s="245"/>
      <c r="H16" s="233"/>
      <c r="I16" s="233"/>
      <c r="J16" s="233"/>
      <c r="K16" s="237" t="s">
        <v>325</v>
      </c>
      <c r="L16" s="239">
        <f>SUM(D16:J17)</f>
        <v>0</v>
      </c>
      <c r="M16" s="241" t="s">
        <v>53</v>
      </c>
      <c r="N16" s="242"/>
      <c r="O16" s="243"/>
    </row>
    <row r="17" spans="1:15" s="4" customFormat="1" ht="15" customHeight="1">
      <c r="A17" s="271"/>
      <c r="B17" s="227"/>
      <c r="C17" s="230"/>
      <c r="D17" s="232"/>
      <c r="E17" s="232"/>
      <c r="F17" s="234"/>
      <c r="G17" s="246"/>
      <c r="H17" s="234"/>
      <c r="I17" s="234"/>
      <c r="J17" s="234"/>
      <c r="K17" s="238"/>
      <c r="L17" s="240"/>
      <c r="M17" s="241" t="s">
        <v>341</v>
      </c>
      <c r="N17" s="244"/>
      <c r="O17" s="146">
        <f>IFERROR(L18/L16,0)</f>
        <v>0</v>
      </c>
    </row>
    <row r="18" spans="1:15" s="4" customFormat="1" ht="15" customHeight="1">
      <c r="A18" s="271"/>
      <c r="B18" s="227"/>
      <c r="C18" s="235" t="s">
        <v>252</v>
      </c>
      <c r="D18" s="231"/>
      <c r="E18" s="231"/>
      <c r="F18" s="233"/>
      <c r="G18" s="245"/>
      <c r="H18" s="233"/>
      <c r="I18" s="233"/>
      <c r="J18" s="233"/>
      <c r="K18" s="237" t="s">
        <v>337</v>
      </c>
      <c r="L18" s="239">
        <f>SUM(D18:J19)</f>
        <v>0</v>
      </c>
      <c r="M18" s="241" t="s">
        <v>247</v>
      </c>
      <c r="N18" s="242"/>
      <c r="O18" s="243"/>
    </row>
    <row r="19" spans="1:15" s="4" customFormat="1" ht="15" customHeight="1">
      <c r="A19" s="271"/>
      <c r="B19" s="227"/>
      <c r="C19" s="236"/>
      <c r="D19" s="232"/>
      <c r="E19" s="232"/>
      <c r="F19" s="234"/>
      <c r="G19" s="246"/>
      <c r="H19" s="234"/>
      <c r="I19" s="234"/>
      <c r="J19" s="234"/>
      <c r="K19" s="238"/>
      <c r="L19" s="240"/>
      <c r="M19" s="241" t="s">
        <v>342</v>
      </c>
      <c r="N19" s="244"/>
      <c r="O19" s="146">
        <f>IFERROR(L20/L18,0)</f>
        <v>0</v>
      </c>
    </row>
    <row r="20" spans="1:15" s="4" customFormat="1" ht="15" customHeight="1">
      <c r="A20" s="271"/>
      <c r="B20" s="227"/>
      <c r="C20" s="235" t="s">
        <v>253</v>
      </c>
      <c r="D20" s="231"/>
      <c r="E20" s="231"/>
      <c r="F20" s="233"/>
      <c r="G20" s="233"/>
      <c r="H20" s="233"/>
      <c r="I20" s="233"/>
      <c r="J20" s="233"/>
      <c r="K20" s="237" t="s">
        <v>326</v>
      </c>
      <c r="L20" s="239">
        <f>SUM(D20:J21)</f>
        <v>0</v>
      </c>
      <c r="M20" s="247"/>
      <c r="N20" s="248"/>
      <c r="O20" s="249"/>
    </row>
    <row r="21" spans="1:15" s="4" customFormat="1" ht="15" customHeight="1">
      <c r="A21" s="272"/>
      <c r="B21" s="228"/>
      <c r="C21" s="236"/>
      <c r="D21" s="232"/>
      <c r="E21" s="232"/>
      <c r="F21" s="234"/>
      <c r="G21" s="234"/>
      <c r="H21" s="234"/>
      <c r="I21" s="234"/>
      <c r="J21" s="234"/>
      <c r="K21" s="238"/>
      <c r="L21" s="240"/>
      <c r="M21" s="250"/>
      <c r="N21" s="251"/>
      <c r="O21" s="252"/>
    </row>
    <row r="22" spans="1:15" s="4" customFormat="1" ht="15" customHeight="1">
      <c r="A22" s="272"/>
      <c r="B22" s="278" t="s">
        <v>282</v>
      </c>
      <c r="C22" s="229" t="s">
        <v>158</v>
      </c>
      <c r="D22" s="233"/>
      <c r="E22" s="233"/>
      <c r="F22" s="233"/>
      <c r="G22" s="245"/>
      <c r="H22" s="233"/>
      <c r="I22" s="233"/>
      <c r="J22" s="233"/>
      <c r="K22" s="237" t="s">
        <v>338</v>
      </c>
      <c r="L22" s="239">
        <f>SUM(D22:J23)</f>
        <v>0</v>
      </c>
      <c r="M22" s="241" t="s">
        <v>53</v>
      </c>
      <c r="N22" s="242"/>
      <c r="O22" s="243"/>
    </row>
    <row r="23" spans="1:15" s="4" customFormat="1" ht="15" customHeight="1">
      <c r="A23" s="272"/>
      <c r="B23" s="279"/>
      <c r="C23" s="230"/>
      <c r="D23" s="234"/>
      <c r="E23" s="234"/>
      <c r="F23" s="234"/>
      <c r="G23" s="246"/>
      <c r="H23" s="234"/>
      <c r="I23" s="234"/>
      <c r="J23" s="234"/>
      <c r="K23" s="238"/>
      <c r="L23" s="240"/>
      <c r="M23" s="241" t="s">
        <v>343</v>
      </c>
      <c r="N23" s="244"/>
      <c r="O23" s="146">
        <f>IFERROR(L24/L22,0)</f>
        <v>0</v>
      </c>
    </row>
    <row r="24" spans="1:15" s="4" customFormat="1" ht="15" customHeight="1">
      <c r="A24" s="272"/>
      <c r="B24" s="279"/>
      <c r="C24" s="235" t="s">
        <v>252</v>
      </c>
      <c r="D24" s="233"/>
      <c r="E24" s="233"/>
      <c r="F24" s="233"/>
      <c r="G24" s="245"/>
      <c r="H24" s="233"/>
      <c r="I24" s="233"/>
      <c r="J24" s="233"/>
      <c r="K24" s="237" t="s">
        <v>339</v>
      </c>
      <c r="L24" s="239">
        <f>SUM(D24:J25)</f>
        <v>0</v>
      </c>
      <c r="M24" s="241" t="s">
        <v>247</v>
      </c>
      <c r="N24" s="242"/>
      <c r="O24" s="243"/>
    </row>
    <row r="25" spans="1:15" s="4" customFormat="1" ht="15" customHeight="1">
      <c r="A25" s="272"/>
      <c r="B25" s="279"/>
      <c r="C25" s="236"/>
      <c r="D25" s="234"/>
      <c r="E25" s="234"/>
      <c r="F25" s="234"/>
      <c r="G25" s="246"/>
      <c r="H25" s="234"/>
      <c r="I25" s="234"/>
      <c r="J25" s="234"/>
      <c r="K25" s="238"/>
      <c r="L25" s="240"/>
      <c r="M25" s="241" t="s">
        <v>344</v>
      </c>
      <c r="N25" s="244"/>
      <c r="O25" s="146">
        <f>IFERROR(L26/L24,0)</f>
        <v>0</v>
      </c>
    </row>
    <row r="26" spans="1:15" s="4" customFormat="1" ht="15" customHeight="1">
      <c r="A26" s="272"/>
      <c r="B26" s="279"/>
      <c r="C26" s="235" t="s">
        <v>253</v>
      </c>
      <c r="D26" s="233"/>
      <c r="E26" s="233"/>
      <c r="F26" s="233"/>
      <c r="G26" s="245"/>
      <c r="H26" s="233"/>
      <c r="I26" s="233"/>
      <c r="J26" s="233"/>
      <c r="K26" s="237" t="s">
        <v>340</v>
      </c>
      <c r="L26" s="239">
        <f>SUM(D26:J27)</f>
        <v>0</v>
      </c>
      <c r="M26" s="247"/>
      <c r="N26" s="248"/>
      <c r="O26" s="249"/>
    </row>
    <row r="27" spans="1:15" s="4" customFormat="1" ht="15" customHeight="1">
      <c r="A27" s="272"/>
      <c r="B27" s="280"/>
      <c r="C27" s="236"/>
      <c r="D27" s="234"/>
      <c r="E27" s="234"/>
      <c r="F27" s="234"/>
      <c r="G27" s="246"/>
      <c r="H27" s="234"/>
      <c r="I27" s="234"/>
      <c r="J27" s="234"/>
      <c r="K27" s="238"/>
      <c r="L27" s="240"/>
      <c r="M27" s="250"/>
      <c r="N27" s="251"/>
      <c r="O27" s="252"/>
    </row>
    <row r="28" spans="1:15" s="56" customFormat="1" ht="15" customHeight="1">
      <c r="A28" s="273"/>
      <c r="B28" s="253" t="s">
        <v>31</v>
      </c>
      <c r="C28" s="254"/>
      <c r="D28" s="257"/>
      <c r="E28" s="257"/>
      <c r="F28" s="257"/>
      <c r="G28" s="257"/>
      <c r="H28" s="257"/>
      <c r="I28" s="257"/>
      <c r="J28" s="257"/>
      <c r="K28" s="259" t="s">
        <v>30</v>
      </c>
      <c r="L28" s="261"/>
      <c r="M28" s="263"/>
      <c r="N28" s="264"/>
      <c r="O28" s="265"/>
    </row>
    <row r="29" spans="1:15" s="56" customFormat="1" ht="15" customHeight="1">
      <c r="A29" s="273"/>
      <c r="B29" s="255"/>
      <c r="C29" s="256"/>
      <c r="D29" s="258"/>
      <c r="E29" s="258"/>
      <c r="F29" s="258"/>
      <c r="G29" s="258"/>
      <c r="H29" s="258"/>
      <c r="I29" s="258"/>
      <c r="J29" s="258"/>
      <c r="K29" s="260"/>
      <c r="L29" s="262"/>
      <c r="M29" s="266"/>
      <c r="N29" s="267"/>
      <c r="O29" s="268"/>
    </row>
    <row r="30" spans="1:15" s="56" customFormat="1" ht="15" customHeight="1">
      <c r="A30" s="273"/>
      <c r="B30" s="253" t="s">
        <v>32</v>
      </c>
      <c r="C30" s="254"/>
      <c r="D30" s="257"/>
      <c r="E30" s="257"/>
      <c r="F30" s="257"/>
      <c r="G30" s="257"/>
      <c r="H30" s="257"/>
      <c r="I30" s="257"/>
      <c r="J30" s="257"/>
      <c r="K30" s="259" t="s">
        <v>30</v>
      </c>
      <c r="L30" s="261"/>
      <c r="M30" s="266"/>
      <c r="N30" s="267"/>
      <c r="O30" s="268"/>
    </row>
    <row r="31" spans="1:15" s="56" customFormat="1" ht="15" customHeight="1">
      <c r="A31" s="273"/>
      <c r="B31" s="255"/>
      <c r="C31" s="256"/>
      <c r="D31" s="258"/>
      <c r="E31" s="258"/>
      <c r="F31" s="258"/>
      <c r="G31" s="258"/>
      <c r="H31" s="258"/>
      <c r="I31" s="258"/>
      <c r="J31" s="258"/>
      <c r="K31" s="260"/>
      <c r="L31" s="262"/>
      <c r="M31" s="266"/>
      <c r="N31" s="267"/>
      <c r="O31" s="268"/>
    </row>
    <row r="32" spans="1:15" s="56" customFormat="1" ht="15" customHeight="1">
      <c r="A32" s="273"/>
      <c r="B32" s="253" t="s">
        <v>33</v>
      </c>
      <c r="C32" s="277"/>
      <c r="D32" s="277"/>
      <c r="E32" s="254"/>
      <c r="F32" s="275"/>
      <c r="G32" s="275"/>
      <c r="H32" s="275"/>
      <c r="I32" s="275"/>
      <c r="J32" s="275"/>
      <c r="K32" s="259" t="s">
        <v>30</v>
      </c>
      <c r="L32" s="261"/>
      <c r="M32" s="266"/>
      <c r="N32" s="267"/>
      <c r="O32" s="268"/>
    </row>
    <row r="33" spans="1:15" s="56" customFormat="1" ht="15" customHeight="1">
      <c r="A33" s="274"/>
      <c r="B33" s="255"/>
      <c r="C33" s="269"/>
      <c r="D33" s="269"/>
      <c r="E33" s="256"/>
      <c r="F33" s="276"/>
      <c r="G33" s="276"/>
      <c r="H33" s="276"/>
      <c r="I33" s="276"/>
      <c r="J33" s="276"/>
      <c r="K33" s="260"/>
      <c r="L33" s="262"/>
      <c r="M33" s="255"/>
      <c r="N33" s="269"/>
      <c r="O33" s="256"/>
    </row>
    <row r="34" spans="1:15" ht="19.899999999999999" customHeight="1">
      <c r="A34" s="38" t="s">
        <v>376</v>
      </c>
      <c r="B34" s="38"/>
    </row>
    <row r="35" spans="1:15" ht="19.899999999999999" customHeight="1">
      <c r="A35" s="38" t="s">
        <v>377</v>
      </c>
      <c r="B35" s="38"/>
    </row>
  </sheetData>
  <sheetProtection algorithmName="SHA-512" hashValue="ea999wXeYzFbI5ADepRfIpAb707hf/ruP0cjQENzvWkQM1f/+zABjrf3Pd2mNA2FU0//aePii35TBBkgoXcEyg==" saltValue="Wl+KUMAHLNTXhWxa+DRhbw==" spinCount="100000" sheet="1" objects="1" scenarios="1"/>
  <mergeCells count="179">
    <mergeCell ref="A16:A33"/>
    <mergeCell ref="H28:H29"/>
    <mergeCell ref="H30:H31"/>
    <mergeCell ref="H32:H33"/>
    <mergeCell ref="I30:I31"/>
    <mergeCell ref="J30:J31"/>
    <mergeCell ref="K30:K31"/>
    <mergeCell ref="L30:L31"/>
    <mergeCell ref="B32:E33"/>
    <mergeCell ref="F32:F33"/>
    <mergeCell ref="G32:G33"/>
    <mergeCell ref="I32:I33"/>
    <mergeCell ref="J32:J33"/>
    <mergeCell ref="K32:K33"/>
    <mergeCell ref="L32:L33"/>
    <mergeCell ref="F26:F27"/>
    <mergeCell ref="G26:G27"/>
    <mergeCell ref="I24:I25"/>
    <mergeCell ref="J24:J25"/>
    <mergeCell ref="K24:K25"/>
    <mergeCell ref="L24:L25"/>
    <mergeCell ref="B22:B27"/>
    <mergeCell ref="C22:C23"/>
    <mergeCell ref="C24:C25"/>
    <mergeCell ref="M26:O27"/>
    <mergeCell ref="B28:C29"/>
    <mergeCell ref="D28:D29"/>
    <mergeCell ref="E28:E29"/>
    <mergeCell ref="F28:F29"/>
    <mergeCell ref="G28:G29"/>
    <mergeCell ref="I28:I29"/>
    <mergeCell ref="J28:J29"/>
    <mergeCell ref="K28:K29"/>
    <mergeCell ref="L28:L29"/>
    <mergeCell ref="M28:O33"/>
    <mergeCell ref="B30:C31"/>
    <mergeCell ref="D30:D31"/>
    <mergeCell ref="E30:E31"/>
    <mergeCell ref="F30:F31"/>
    <mergeCell ref="G30:G31"/>
    <mergeCell ref="H26:H27"/>
    <mergeCell ref="I26:I27"/>
    <mergeCell ref="J26:J27"/>
    <mergeCell ref="K26:K27"/>
    <mergeCell ref="L26:L27"/>
    <mergeCell ref="C26:C27"/>
    <mergeCell ref="D26:D27"/>
    <mergeCell ref="E26:E27"/>
    <mergeCell ref="M24:O24"/>
    <mergeCell ref="M25:N25"/>
    <mergeCell ref="D24:D25"/>
    <mergeCell ref="E24:E25"/>
    <mergeCell ref="F24:F25"/>
    <mergeCell ref="G24:G25"/>
    <mergeCell ref="H24:H25"/>
    <mergeCell ref="L20:L21"/>
    <mergeCell ref="M20:O21"/>
    <mergeCell ref="D22:D23"/>
    <mergeCell ref="E22:E23"/>
    <mergeCell ref="F22:F23"/>
    <mergeCell ref="G22:G23"/>
    <mergeCell ref="H22:H23"/>
    <mergeCell ref="I22:I23"/>
    <mergeCell ref="J22:J23"/>
    <mergeCell ref="K22:K23"/>
    <mergeCell ref="L22:L23"/>
    <mergeCell ref="M22:O22"/>
    <mergeCell ref="M23:N23"/>
    <mergeCell ref="G20:G21"/>
    <mergeCell ref="H20:H21"/>
    <mergeCell ref="I20:I21"/>
    <mergeCell ref="J20:J21"/>
    <mergeCell ref="K20:K21"/>
    <mergeCell ref="L16:L17"/>
    <mergeCell ref="M16:O16"/>
    <mergeCell ref="M17:N17"/>
    <mergeCell ref="C18:C19"/>
    <mergeCell ref="D18:D19"/>
    <mergeCell ref="E18:E19"/>
    <mergeCell ref="F18:F19"/>
    <mergeCell ref="G18:G19"/>
    <mergeCell ref="H18:H19"/>
    <mergeCell ref="I18:I19"/>
    <mergeCell ref="J18:J19"/>
    <mergeCell ref="K18:K19"/>
    <mergeCell ref="L18:L19"/>
    <mergeCell ref="M18:O18"/>
    <mergeCell ref="M19:N19"/>
    <mergeCell ref="G16:G17"/>
    <mergeCell ref="H16:H17"/>
    <mergeCell ref="I16:I17"/>
    <mergeCell ref="J16:J17"/>
    <mergeCell ref="K16:K17"/>
    <mergeCell ref="B16:B21"/>
    <mergeCell ref="C16:C17"/>
    <mergeCell ref="D16:D17"/>
    <mergeCell ref="E16:E17"/>
    <mergeCell ref="F16:F17"/>
    <mergeCell ref="C20:C21"/>
    <mergeCell ref="D20:D21"/>
    <mergeCell ref="E20:E21"/>
    <mergeCell ref="F20:F21"/>
    <mergeCell ref="A2:C3"/>
    <mergeCell ref="M2:O2"/>
    <mergeCell ref="M3:O3"/>
    <mergeCell ref="M4:O4"/>
    <mergeCell ref="I2:J2"/>
    <mergeCell ref="D4:D5"/>
    <mergeCell ref="D6:D7"/>
    <mergeCell ref="E4:E5"/>
    <mergeCell ref="F4:F5"/>
    <mergeCell ref="H4:H5"/>
    <mergeCell ref="I4:I5"/>
    <mergeCell ref="I6:I7"/>
    <mergeCell ref="G4:G5"/>
    <mergeCell ref="M5:N5"/>
    <mergeCell ref="K4:K5"/>
    <mergeCell ref="L4:L5"/>
    <mergeCell ref="J4:J5"/>
    <mergeCell ref="A4:A15"/>
    <mergeCell ref="B10:B15"/>
    <mergeCell ref="C4:C5"/>
    <mergeCell ref="C6:C7"/>
    <mergeCell ref="C8:C9"/>
    <mergeCell ref="C10:C11"/>
    <mergeCell ref="C12:C13"/>
    <mergeCell ref="C14:C15"/>
    <mergeCell ref="B4:B9"/>
    <mergeCell ref="G8:G9"/>
    <mergeCell ref="D10:D11"/>
    <mergeCell ref="E10:E11"/>
    <mergeCell ref="F10:F11"/>
    <mergeCell ref="H6:H7"/>
    <mergeCell ref="G6:G7"/>
    <mergeCell ref="M6:O6"/>
    <mergeCell ref="M8:O9"/>
    <mergeCell ref="M7:N7"/>
    <mergeCell ref="K6:K7"/>
    <mergeCell ref="L6:L7"/>
    <mergeCell ref="K8:K9"/>
    <mergeCell ref="L8:L9"/>
    <mergeCell ref="J6:J7"/>
    <mergeCell ref="H8:H9"/>
    <mergeCell ref="I8:I9"/>
    <mergeCell ref="J8:J9"/>
    <mergeCell ref="D8:D9"/>
    <mergeCell ref="E8:E9"/>
    <mergeCell ref="F8:F9"/>
    <mergeCell ref="E6:E7"/>
    <mergeCell ref="F6:F7"/>
    <mergeCell ref="M10:O10"/>
    <mergeCell ref="M11:N11"/>
    <mergeCell ref="G10:G11"/>
    <mergeCell ref="H10:H11"/>
    <mergeCell ref="I10:I11"/>
    <mergeCell ref="J10:J11"/>
    <mergeCell ref="K10:K11"/>
    <mergeCell ref="G12:G13"/>
    <mergeCell ref="H12:H13"/>
    <mergeCell ref="I12:I13"/>
    <mergeCell ref="J12:J13"/>
    <mergeCell ref="M12:O12"/>
    <mergeCell ref="M13:N13"/>
    <mergeCell ref="L10:L11"/>
    <mergeCell ref="M14:O15"/>
    <mergeCell ref="D12:D13"/>
    <mergeCell ref="E12:E13"/>
    <mergeCell ref="H14:H15"/>
    <mergeCell ref="I14:I15"/>
    <mergeCell ref="J14:J15"/>
    <mergeCell ref="K14:K15"/>
    <mergeCell ref="L14:L15"/>
    <mergeCell ref="D14:D15"/>
    <mergeCell ref="E14:E15"/>
    <mergeCell ref="F14:F15"/>
    <mergeCell ref="G14:G15"/>
    <mergeCell ref="K12:K13"/>
    <mergeCell ref="L12:L13"/>
    <mergeCell ref="F12:F13"/>
  </mergeCells>
  <phoneticPr fontId="3"/>
  <dataValidations count="1">
    <dataValidation type="whole" operator="greaterThanOrEqual" allowBlank="1" showErrorMessage="1" errorTitle="入力規則違反" error="整数を入力してください" sqref="WVN983058:WVS983059 JB65554:JG65555 SX65554:TC65555 ACT65554:ACY65555 AMP65554:AMU65555 AWL65554:AWQ65555 BGH65554:BGM65555 BQD65554:BQI65555 BZZ65554:CAE65555 CJV65554:CKA65555 CTR65554:CTW65555 DDN65554:DDS65555 DNJ65554:DNO65555 DXF65554:DXK65555 EHB65554:EHG65555 EQX65554:ERC65555 FAT65554:FAY65555 FKP65554:FKU65555 FUL65554:FUQ65555 GEH65554:GEM65555 GOD65554:GOI65555 GXZ65554:GYE65555 HHV65554:HIA65555 HRR65554:HRW65555 IBN65554:IBS65555 ILJ65554:ILO65555 IVF65554:IVK65555 JFB65554:JFG65555 JOX65554:JPC65555 JYT65554:JYY65555 KIP65554:KIU65555 KSL65554:KSQ65555 LCH65554:LCM65555 LMD65554:LMI65555 LVZ65554:LWE65555 MFV65554:MGA65555 MPR65554:MPW65555 MZN65554:MZS65555 NJJ65554:NJO65555 NTF65554:NTK65555 ODB65554:ODG65555 OMX65554:ONC65555 OWT65554:OWY65555 PGP65554:PGU65555 PQL65554:PQQ65555 QAH65554:QAM65555 QKD65554:QKI65555 QTZ65554:QUE65555 RDV65554:REA65555 RNR65554:RNW65555 RXN65554:RXS65555 SHJ65554:SHO65555 SRF65554:SRK65555 TBB65554:TBG65555 TKX65554:TLC65555 TUT65554:TUY65555 UEP65554:UEU65555 UOL65554:UOQ65555 UYH65554:UYM65555 VID65554:VII65555 VRZ65554:VSE65555 WBV65554:WCA65555 WLR65554:WLW65555 WVN65554:WVS65555 JB131090:JG131091 SX131090:TC131091 ACT131090:ACY131091 AMP131090:AMU131091 AWL131090:AWQ131091 BGH131090:BGM131091 BQD131090:BQI131091 BZZ131090:CAE131091 CJV131090:CKA131091 CTR131090:CTW131091 DDN131090:DDS131091 DNJ131090:DNO131091 DXF131090:DXK131091 EHB131090:EHG131091 EQX131090:ERC131091 FAT131090:FAY131091 FKP131090:FKU131091 FUL131090:FUQ131091 GEH131090:GEM131091 GOD131090:GOI131091 GXZ131090:GYE131091 HHV131090:HIA131091 HRR131090:HRW131091 IBN131090:IBS131091 ILJ131090:ILO131091 IVF131090:IVK131091 JFB131090:JFG131091 JOX131090:JPC131091 JYT131090:JYY131091 KIP131090:KIU131091 KSL131090:KSQ131091 LCH131090:LCM131091 LMD131090:LMI131091 LVZ131090:LWE131091 MFV131090:MGA131091 MPR131090:MPW131091 MZN131090:MZS131091 NJJ131090:NJO131091 NTF131090:NTK131091 ODB131090:ODG131091 OMX131090:ONC131091 OWT131090:OWY131091 PGP131090:PGU131091 PQL131090:PQQ131091 QAH131090:QAM131091 QKD131090:QKI131091 QTZ131090:QUE131091 RDV131090:REA131091 RNR131090:RNW131091 RXN131090:RXS131091 SHJ131090:SHO131091 SRF131090:SRK131091 TBB131090:TBG131091 TKX131090:TLC131091 TUT131090:TUY131091 UEP131090:UEU131091 UOL131090:UOQ131091 UYH131090:UYM131091 VID131090:VII131091 VRZ131090:VSE131091 WBV131090:WCA131091 WLR131090:WLW131091 WVN131090:WVS131091 JB196626:JG196627 SX196626:TC196627 ACT196626:ACY196627 AMP196626:AMU196627 AWL196626:AWQ196627 BGH196626:BGM196627 BQD196626:BQI196627 BZZ196626:CAE196627 CJV196626:CKA196627 CTR196626:CTW196627 DDN196626:DDS196627 DNJ196626:DNO196627 DXF196626:DXK196627 EHB196626:EHG196627 EQX196626:ERC196627 FAT196626:FAY196627 FKP196626:FKU196627 FUL196626:FUQ196627 GEH196626:GEM196627 GOD196626:GOI196627 GXZ196626:GYE196627 HHV196626:HIA196627 HRR196626:HRW196627 IBN196626:IBS196627 ILJ196626:ILO196627 IVF196626:IVK196627 JFB196626:JFG196627 JOX196626:JPC196627 JYT196626:JYY196627 KIP196626:KIU196627 KSL196626:KSQ196627 LCH196626:LCM196627 LMD196626:LMI196627 LVZ196626:LWE196627 MFV196626:MGA196627 MPR196626:MPW196627 MZN196626:MZS196627 NJJ196626:NJO196627 NTF196626:NTK196627 ODB196626:ODG196627 OMX196626:ONC196627 OWT196626:OWY196627 PGP196626:PGU196627 PQL196626:PQQ196627 QAH196626:QAM196627 QKD196626:QKI196627 QTZ196626:QUE196627 RDV196626:REA196627 RNR196626:RNW196627 RXN196626:RXS196627 SHJ196626:SHO196627 SRF196626:SRK196627 TBB196626:TBG196627 TKX196626:TLC196627 TUT196626:TUY196627 UEP196626:UEU196627 UOL196626:UOQ196627 UYH196626:UYM196627 VID196626:VII196627 VRZ196626:VSE196627 WBV196626:WCA196627 WLR196626:WLW196627 WVN196626:WVS196627 JB262162:JG262163 SX262162:TC262163 ACT262162:ACY262163 AMP262162:AMU262163 AWL262162:AWQ262163 BGH262162:BGM262163 BQD262162:BQI262163 BZZ262162:CAE262163 CJV262162:CKA262163 CTR262162:CTW262163 DDN262162:DDS262163 DNJ262162:DNO262163 DXF262162:DXK262163 EHB262162:EHG262163 EQX262162:ERC262163 FAT262162:FAY262163 FKP262162:FKU262163 FUL262162:FUQ262163 GEH262162:GEM262163 GOD262162:GOI262163 GXZ262162:GYE262163 HHV262162:HIA262163 HRR262162:HRW262163 IBN262162:IBS262163 ILJ262162:ILO262163 IVF262162:IVK262163 JFB262162:JFG262163 JOX262162:JPC262163 JYT262162:JYY262163 KIP262162:KIU262163 KSL262162:KSQ262163 LCH262162:LCM262163 LMD262162:LMI262163 LVZ262162:LWE262163 MFV262162:MGA262163 MPR262162:MPW262163 MZN262162:MZS262163 NJJ262162:NJO262163 NTF262162:NTK262163 ODB262162:ODG262163 OMX262162:ONC262163 OWT262162:OWY262163 PGP262162:PGU262163 PQL262162:PQQ262163 QAH262162:QAM262163 QKD262162:QKI262163 QTZ262162:QUE262163 RDV262162:REA262163 RNR262162:RNW262163 RXN262162:RXS262163 SHJ262162:SHO262163 SRF262162:SRK262163 TBB262162:TBG262163 TKX262162:TLC262163 TUT262162:TUY262163 UEP262162:UEU262163 UOL262162:UOQ262163 UYH262162:UYM262163 VID262162:VII262163 VRZ262162:VSE262163 WBV262162:WCA262163 WLR262162:WLW262163 WVN262162:WVS262163 JB327698:JG327699 SX327698:TC327699 ACT327698:ACY327699 AMP327698:AMU327699 AWL327698:AWQ327699 BGH327698:BGM327699 BQD327698:BQI327699 BZZ327698:CAE327699 CJV327698:CKA327699 CTR327698:CTW327699 DDN327698:DDS327699 DNJ327698:DNO327699 DXF327698:DXK327699 EHB327698:EHG327699 EQX327698:ERC327699 FAT327698:FAY327699 FKP327698:FKU327699 FUL327698:FUQ327699 GEH327698:GEM327699 GOD327698:GOI327699 GXZ327698:GYE327699 HHV327698:HIA327699 HRR327698:HRW327699 IBN327698:IBS327699 ILJ327698:ILO327699 IVF327698:IVK327699 JFB327698:JFG327699 JOX327698:JPC327699 JYT327698:JYY327699 KIP327698:KIU327699 KSL327698:KSQ327699 LCH327698:LCM327699 LMD327698:LMI327699 LVZ327698:LWE327699 MFV327698:MGA327699 MPR327698:MPW327699 MZN327698:MZS327699 NJJ327698:NJO327699 NTF327698:NTK327699 ODB327698:ODG327699 OMX327698:ONC327699 OWT327698:OWY327699 PGP327698:PGU327699 PQL327698:PQQ327699 QAH327698:QAM327699 QKD327698:QKI327699 QTZ327698:QUE327699 RDV327698:REA327699 RNR327698:RNW327699 RXN327698:RXS327699 SHJ327698:SHO327699 SRF327698:SRK327699 TBB327698:TBG327699 TKX327698:TLC327699 TUT327698:TUY327699 UEP327698:UEU327699 UOL327698:UOQ327699 UYH327698:UYM327699 VID327698:VII327699 VRZ327698:VSE327699 WBV327698:WCA327699 WLR327698:WLW327699 WVN327698:WVS327699 JB393234:JG393235 SX393234:TC393235 ACT393234:ACY393235 AMP393234:AMU393235 AWL393234:AWQ393235 BGH393234:BGM393235 BQD393234:BQI393235 BZZ393234:CAE393235 CJV393234:CKA393235 CTR393234:CTW393235 DDN393234:DDS393235 DNJ393234:DNO393235 DXF393234:DXK393235 EHB393234:EHG393235 EQX393234:ERC393235 FAT393234:FAY393235 FKP393234:FKU393235 FUL393234:FUQ393235 GEH393234:GEM393235 GOD393234:GOI393235 GXZ393234:GYE393235 HHV393234:HIA393235 HRR393234:HRW393235 IBN393234:IBS393235 ILJ393234:ILO393235 IVF393234:IVK393235 JFB393234:JFG393235 JOX393234:JPC393235 JYT393234:JYY393235 KIP393234:KIU393235 KSL393234:KSQ393235 LCH393234:LCM393235 LMD393234:LMI393235 LVZ393234:LWE393235 MFV393234:MGA393235 MPR393234:MPW393235 MZN393234:MZS393235 NJJ393234:NJO393235 NTF393234:NTK393235 ODB393234:ODG393235 OMX393234:ONC393235 OWT393234:OWY393235 PGP393234:PGU393235 PQL393234:PQQ393235 QAH393234:QAM393235 QKD393234:QKI393235 QTZ393234:QUE393235 RDV393234:REA393235 RNR393234:RNW393235 RXN393234:RXS393235 SHJ393234:SHO393235 SRF393234:SRK393235 TBB393234:TBG393235 TKX393234:TLC393235 TUT393234:TUY393235 UEP393234:UEU393235 UOL393234:UOQ393235 UYH393234:UYM393235 VID393234:VII393235 VRZ393234:VSE393235 WBV393234:WCA393235 WLR393234:WLW393235 WVN393234:WVS393235 JB458770:JG458771 SX458770:TC458771 ACT458770:ACY458771 AMP458770:AMU458771 AWL458770:AWQ458771 BGH458770:BGM458771 BQD458770:BQI458771 BZZ458770:CAE458771 CJV458770:CKA458771 CTR458770:CTW458771 DDN458770:DDS458771 DNJ458770:DNO458771 DXF458770:DXK458771 EHB458770:EHG458771 EQX458770:ERC458771 FAT458770:FAY458771 FKP458770:FKU458771 FUL458770:FUQ458771 GEH458770:GEM458771 GOD458770:GOI458771 GXZ458770:GYE458771 HHV458770:HIA458771 HRR458770:HRW458771 IBN458770:IBS458771 ILJ458770:ILO458771 IVF458770:IVK458771 JFB458770:JFG458771 JOX458770:JPC458771 JYT458770:JYY458771 KIP458770:KIU458771 KSL458770:KSQ458771 LCH458770:LCM458771 LMD458770:LMI458771 LVZ458770:LWE458771 MFV458770:MGA458771 MPR458770:MPW458771 MZN458770:MZS458771 NJJ458770:NJO458771 NTF458770:NTK458771 ODB458770:ODG458771 OMX458770:ONC458771 OWT458770:OWY458771 PGP458770:PGU458771 PQL458770:PQQ458771 QAH458770:QAM458771 QKD458770:QKI458771 QTZ458770:QUE458771 RDV458770:REA458771 RNR458770:RNW458771 RXN458770:RXS458771 SHJ458770:SHO458771 SRF458770:SRK458771 TBB458770:TBG458771 TKX458770:TLC458771 TUT458770:TUY458771 UEP458770:UEU458771 UOL458770:UOQ458771 UYH458770:UYM458771 VID458770:VII458771 VRZ458770:VSE458771 WBV458770:WCA458771 WLR458770:WLW458771 WVN458770:WVS458771 JB524306:JG524307 SX524306:TC524307 ACT524306:ACY524307 AMP524306:AMU524307 AWL524306:AWQ524307 BGH524306:BGM524307 BQD524306:BQI524307 BZZ524306:CAE524307 CJV524306:CKA524307 CTR524306:CTW524307 DDN524306:DDS524307 DNJ524306:DNO524307 DXF524306:DXK524307 EHB524306:EHG524307 EQX524306:ERC524307 FAT524306:FAY524307 FKP524306:FKU524307 FUL524306:FUQ524307 GEH524306:GEM524307 GOD524306:GOI524307 GXZ524306:GYE524307 HHV524306:HIA524307 HRR524306:HRW524307 IBN524306:IBS524307 ILJ524306:ILO524307 IVF524306:IVK524307 JFB524306:JFG524307 JOX524306:JPC524307 JYT524306:JYY524307 KIP524306:KIU524307 KSL524306:KSQ524307 LCH524306:LCM524307 LMD524306:LMI524307 LVZ524306:LWE524307 MFV524306:MGA524307 MPR524306:MPW524307 MZN524306:MZS524307 NJJ524306:NJO524307 NTF524306:NTK524307 ODB524306:ODG524307 OMX524306:ONC524307 OWT524306:OWY524307 PGP524306:PGU524307 PQL524306:PQQ524307 QAH524306:QAM524307 QKD524306:QKI524307 QTZ524306:QUE524307 RDV524306:REA524307 RNR524306:RNW524307 RXN524306:RXS524307 SHJ524306:SHO524307 SRF524306:SRK524307 TBB524306:TBG524307 TKX524306:TLC524307 TUT524306:TUY524307 UEP524306:UEU524307 UOL524306:UOQ524307 UYH524306:UYM524307 VID524306:VII524307 VRZ524306:VSE524307 WBV524306:WCA524307 WLR524306:WLW524307 WVN524306:WVS524307 JB589842:JG589843 SX589842:TC589843 ACT589842:ACY589843 AMP589842:AMU589843 AWL589842:AWQ589843 BGH589842:BGM589843 BQD589842:BQI589843 BZZ589842:CAE589843 CJV589842:CKA589843 CTR589842:CTW589843 DDN589842:DDS589843 DNJ589842:DNO589843 DXF589842:DXK589843 EHB589842:EHG589843 EQX589842:ERC589843 FAT589842:FAY589843 FKP589842:FKU589843 FUL589842:FUQ589843 GEH589842:GEM589843 GOD589842:GOI589843 GXZ589842:GYE589843 HHV589842:HIA589843 HRR589842:HRW589843 IBN589842:IBS589843 ILJ589842:ILO589843 IVF589842:IVK589843 JFB589842:JFG589843 JOX589842:JPC589843 JYT589842:JYY589843 KIP589842:KIU589843 KSL589842:KSQ589843 LCH589842:LCM589843 LMD589842:LMI589843 LVZ589842:LWE589843 MFV589842:MGA589843 MPR589842:MPW589843 MZN589842:MZS589843 NJJ589842:NJO589843 NTF589842:NTK589843 ODB589842:ODG589843 OMX589842:ONC589843 OWT589842:OWY589843 PGP589842:PGU589843 PQL589842:PQQ589843 QAH589842:QAM589843 QKD589842:QKI589843 QTZ589842:QUE589843 RDV589842:REA589843 RNR589842:RNW589843 RXN589842:RXS589843 SHJ589842:SHO589843 SRF589842:SRK589843 TBB589842:TBG589843 TKX589842:TLC589843 TUT589842:TUY589843 UEP589842:UEU589843 UOL589842:UOQ589843 UYH589842:UYM589843 VID589842:VII589843 VRZ589842:VSE589843 WBV589842:WCA589843 WLR589842:WLW589843 WVN589842:WVS589843 JB655378:JG655379 SX655378:TC655379 ACT655378:ACY655379 AMP655378:AMU655379 AWL655378:AWQ655379 BGH655378:BGM655379 BQD655378:BQI655379 BZZ655378:CAE655379 CJV655378:CKA655379 CTR655378:CTW655379 DDN655378:DDS655379 DNJ655378:DNO655379 DXF655378:DXK655379 EHB655378:EHG655379 EQX655378:ERC655379 FAT655378:FAY655379 FKP655378:FKU655379 FUL655378:FUQ655379 GEH655378:GEM655379 GOD655378:GOI655379 GXZ655378:GYE655379 HHV655378:HIA655379 HRR655378:HRW655379 IBN655378:IBS655379 ILJ655378:ILO655379 IVF655378:IVK655379 JFB655378:JFG655379 JOX655378:JPC655379 JYT655378:JYY655379 KIP655378:KIU655379 KSL655378:KSQ655379 LCH655378:LCM655379 LMD655378:LMI655379 LVZ655378:LWE655379 MFV655378:MGA655379 MPR655378:MPW655379 MZN655378:MZS655379 NJJ655378:NJO655379 NTF655378:NTK655379 ODB655378:ODG655379 OMX655378:ONC655379 OWT655378:OWY655379 PGP655378:PGU655379 PQL655378:PQQ655379 QAH655378:QAM655379 QKD655378:QKI655379 QTZ655378:QUE655379 RDV655378:REA655379 RNR655378:RNW655379 RXN655378:RXS655379 SHJ655378:SHO655379 SRF655378:SRK655379 TBB655378:TBG655379 TKX655378:TLC655379 TUT655378:TUY655379 UEP655378:UEU655379 UOL655378:UOQ655379 UYH655378:UYM655379 VID655378:VII655379 VRZ655378:VSE655379 WBV655378:WCA655379 WLR655378:WLW655379 WVN655378:WVS655379 JB720914:JG720915 SX720914:TC720915 ACT720914:ACY720915 AMP720914:AMU720915 AWL720914:AWQ720915 BGH720914:BGM720915 BQD720914:BQI720915 BZZ720914:CAE720915 CJV720914:CKA720915 CTR720914:CTW720915 DDN720914:DDS720915 DNJ720914:DNO720915 DXF720914:DXK720915 EHB720914:EHG720915 EQX720914:ERC720915 FAT720914:FAY720915 FKP720914:FKU720915 FUL720914:FUQ720915 GEH720914:GEM720915 GOD720914:GOI720915 GXZ720914:GYE720915 HHV720914:HIA720915 HRR720914:HRW720915 IBN720914:IBS720915 ILJ720914:ILO720915 IVF720914:IVK720915 JFB720914:JFG720915 JOX720914:JPC720915 JYT720914:JYY720915 KIP720914:KIU720915 KSL720914:KSQ720915 LCH720914:LCM720915 LMD720914:LMI720915 LVZ720914:LWE720915 MFV720914:MGA720915 MPR720914:MPW720915 MZN720914:MZS720915 NJJ720914:NJO720915 NTF720914:NTK720915 ODB720914:ODG720915 OMX720914:ONC720915 OWT720914:OWY720915 PGP720914:PGU720915 PQL720914:PQQ720915 QAH720914:QAM720915 QKD720914:QKI720915 QTZ720914:QUE720915 RDV720914:REA720915 RNR720914:RNW720915 RXN720914:RXS720915 SHJ720914:SHO720915 SRF720914:SRK720915 TBB720914:TBG720915 TKX720914:TLC720915 TUT720914:TUY720915 UEP720914:UEU720915 UOL720914:UOQ720915 UYH720914:UYM720915 VID720914:VII720915 VRZ720914:VSE720915 WBV720914:WCA720915 WLR720914:WLW720915 WVN720914:WVS720915 JB786450:JG786451 SX786450:TC786451 ACT786450:ACY786451 AMP786450:AMU786451 AWL786450:AWQ786451 BGH786450:BGM786451 BQD786450:BQI786451 BZZ786450:CAE786451 CJV786450:CKA786451 CTR786450:CTW786451 DDN786450:DDS786451 DNJ786450:DNO786451 DXF786450:DXK786451 EHB786450:EHG786451 EQX786450:ERC786451 FAT786450:FAY786451 FKP786450:FKU786451 FUL786450:FUQ786451 GEH786450:GEM786451 GOD786450:GOI786451 GXZ786450:GYE786451 HHV786450:HIA786451 HRR786450:HRW786451 IBN786450:IBS786451 ILJ786450:ILO786451 IVF786450:IVK786451 JFB786450:JFG786451 JOX786450:JPC786451 JYT786450:JYY786451 KIP786450:KIU786451 KSL786450:KSQ786451 LCH786450:LCM786451 LMD786450:LMI786451 LVZ786450:LWE786451 MFV786450:MGA786451 MPR786450:MPW786451 MZN786450:MZS786451 NJJ786450:NJO786451 NTF786450:NTK786451 ODB786450:ODG786451 OMX786450:ONC786451 OWT786450:OWY786451 PGP786450:PGU786451 PQL786450:PQQ786451 QAH786450:QAM786451 QKD786450:QKI786451 QTZ786450:QUE786451 RDV786450:REA786451 RNR786450:RNW786451 RXN786450:RXS786451 SHJ786450:SHO786451 SRF786450:SRK786451 TBB786450:TBG786451 TKX786450:TLC786451 TUT786450:TUY786451 UEP786450:UEU786451 UOL786450:UOQ786451 UYH786450:UYM786451 VID786450:VII786451 VRZ786450:VSE786451 WBV786450:WCA786451 WLR786450:WLW786451 WVN786450:WVS786451 JB851986:JG851987 SX851986:TC851987 ACT851986:ACY851987 AMP851986:AMU851987 AWL851986:AWQ851987 BGH851986:BGM851987 BQD851986:BQI851987 BZZ851986:CAE851987 CJV851986:CKA851987 CTR851986:CTW851987 DDN851986:DDS851987 DNJ851986:DNO851987 DXF851986:DXK851987 EHB851986:EHG851987 EQX851986:ERC851987 FAT851986:FAY851987 FKP851986:FKU851987 FUL851986:FUQ851987 GEH851986:GEM851987 GOD851986:GOI851987 GXZ851986:GYE851987 HHV851986:HIA851987 HRR851986:HRW851987 IBN851986:IBS851987 ILJ851986:ILO851987 IVF851986:IVK851987 JFB851986:JFG851987 JOX851986:JPC851987 JYT851986:JYY851987 KIP851986:KIU851987 KSL851986:KSQ851987 LCH851986:LCM851987 LMD851986:LMI851987 LVZ851986:LWE851987 MFV851986:MGA851987 MPR851986:MPW851987 MZN851986:MZS851987 NJJ851986:NJO851987 NTF851986:NTK851987 ODB851986:ODG851987 OMX851986:ONC851987 OWT851986:OWY851987 PGP851986:PGU851987 PQL851986:PQQ851987 QAH851986:QAM851987 QKD851986:QKI851987 QTZ851986:QUE851987 RDV851986:REA851987 RNR851986:RNW851987 RXN851986:RXS851987 SHJ851986:SHO851987 SRF851986:SRK851987 TBB851986:TBG851987 TKX851986:TLC851987 TUT851986:TUY851987 UEP851986:UEU851987 UOL851986:UOQ851987 UYH851986:UYM851987 VID851986:VII851987 VRZ851986:VSE851987 WBV851986:WCA851987 WLR851986:WLW851987 WVN851986:WVS851987 JB917522:JG917523 SX917522:TC917523 ACT917522:ACY917523 AMP917522:AMU917523 AWL917522:AWQ917523 BGH917522:BGM917523 BQD917522:BQI917523 BZZ917522:CAE917523 CJV917522:CKA917523 CTR917522:CTW917523 DDN917522:DDS917523 DNJ917522:DNO917523 DXF917522:DXK917523 EHB917522:EHG917523 EQX917522:ERC917523 FAT917522:FAY917523 FKP917522:FKU917523 FUL917522:FUQ917523 GEH917522:GEM917523 GOD917522:GOI917523 GXZ917522:GYE917523 HHV917522:HIA917523 HRR917522:HRW917523 IBN917522:IBS917523 ILJ917522:ILO917523 IVF917522:IVK917523 JFB917522:JFG917523 JOX917522:JPC917523 JYT917522:JYY917523 KIP917522:KIU917523 KSL917522:KSQ917523 LCH917522:LCM917523 LMD917522:LMI917523 LVZ917522:LWE917523 MFV917522:MGA917523 MPR917522:MPW917523 MZN917522:MZS917523 NJJ917522:NJO917523 NTF917522:NTK917523 ODB917522:ODG917523 OMX917522:ONC917523 OWT917522:OWY917523 PGP917522:PGU917523 PQL917522:PQQ917523 QAH917522:QAM917523 QKD917522:QKI917523 QTZ917522:QUE917523 RDV917522:REA917523 RNR917522:RNW917523 RXN917522:RXS917523 SHJ917522:SHO917523 SRF917522:SRK917523 TBB917522:TBG917523 TKX917522:TLC917523 TUT917522:TUY917523 UEP917522:UEU917523 UOL917522:UOQ917523 UYH917522:UYM917523 VID917522:VII917523 VRZ917522:VSE917523 WBV917522:WCA917523 WLR917522:WLW917523 WVN917522:WVS917523 JB983058:JG983059 SX983058:TC983059 ACT983058:ACY983059 AMP983058:AMU983059 AWL983058:AWQ983059 BGH983058:BGM983059 BQD983058:BQI983059 BZZ983058:CAE983059 CJV983058:CKA983059 CTR983058:CTW983059 DDN983058:DDS983059 DNJ983058:DNO983059 DXF983058:DXK983059 EHB983058:EHG983059 EQX983058:ERC983059 FAT983058:FAY983059 FKP983058:FKU983059 FUL983058:FUQ983059 GEH983058:GEM983059 GOD983058:GOI983059 GXZ983058:GYE983059 HHV983058:HIA983059 HRR983058:HRW983059 IBN983058:IBS983059 ILJ983058:ILO983059 IVF983058:IVK983059 JFB983058:JFG983059 JOX983058:JPC983059 JYT983058:JYY983059 KIP983058:KIU983059 KSL983058:KSQ983059 LCH983058:LCM983059 LMD983058:LMI983059 LVZ983058:LWE983059 MFV983058:MGA983059 MPR983058:MPW983059 MZN983058:MZS983059 NJJ983058:NJO983059 NTF983058:NTK983059 ODB983058:ODG983059 OMX983058:ONC983059 OWT983058:OWY983059 PGP983058:PGU983059 PQL983058:PQQ983059 QAH983058:QAM983059 QKD983058:QKI983059 QTZ983058:QUE983059 RDV983058:REA983059 RNR983058:RNW983059 RXN983058:RXS983059 SHJ983058:SHO983059 SRF983058:SRK983059 TBB983058:TBG983059 TKX983058:TLC983059 TUT983058:TUY983059 UEP983058:UEU983059 UOL983058:UOQ983059 UYH983058:UYM983059 VID983058:VII983059 VRZ983058:VSE983059 WBV983058:WCA983059 WLR983058:WLW983059 VRZ4:VSE27 VID4:VII27 UYH4:UYM27 UOL4:UOQ27 UEP4:UEU27 TUT4:TUY27 TKX4:TLC27 TBB4:TBG27 SRF4:SRK27 SHJ4:SHO27 RXN4:RXS27 RNR4:RNW27 RDV4:REA27 QTZ4:QUE27 QKD4:QKI27 QAH4:QAM27 PQL4:PQQ27 PGP4:PGU27 OWT4:OWY27 OMX4:ONC27 ODB4:ODG27 NTF4:NTK27 NJJ4:NJO27 MZN4:MZS27 MPR4:MPW27 MFV4:MGA27 LVZ4:LWE27 LMD4:LMI27 LCH4:LCM27 KSL4:KSQ27 KIP4:KIU27 JYT4:JYY27 JOX4:JPC27 JFB4:JFG27 IVF4:IVK27 ILJ4:ILO27 IBN4:IBS27 HRR4:HRW27 HHV4:HIA27 GXZ4:GYE27 GOD4:GOI27 GEH4:GEM27 FUL4:FUQ27 FKP4:FKU27 FAT4:FAY27 EQX4:ERC27 EHB4:EHG27 DXF4:DXK27 DNJ4:DNO27 DDN4:DDS27 CTR4:CTW27 CJV4:CKA27 BZZ4:CAE27 BQD4:BQI27 BGH4:BGM27 AWL4:AWQ27 AMP4:AMU27 ACT4:ACY27 SX4:TC27 JB4:JG27 WVN4:WVS27 WLR4:WLW27 D65554:J65555 D8:J8 D12:J12 D6:J6 D983058:J983059 D917522:J917523 D851986:J851987 D786450:J786451 D720914:J720915 D655378:J655379 D589842:J589843 D524306:J524307 D458770:J458771 D393234:J393235 D327698:J327699 D262162:J262163 D196626:J196627 D131090:J131091 D4:J4 D14:J14 D10:J10 D22:J22 D20:J20 D24:J24 D18:J18 D16:J16 D26:J26 WBV4:WCA27 VID33:VII33 UYH33:UYM33 UOL33:UOQ33 UEP33:UEU33 TUT33:TUY33 TKX33:TLC33 TBB33:TBG33 SRF33:SRK33 SHJ33:SHO33 RXN33:RXS33 RNR33:RNW33 RDV33:REA33 QTZ33:QUE33 QKD33:QKI33 QAH33:QAM33 PQL33:PQQ33 PGP33:PGU33 OWT33:OWY33 OMX33:ONC33 ODB33:ODG33 NTF33:NTK33 NJJ33:NJO33 MZN33:MZS33 MPR33:MPW33 MFV33:MGA33 LVZ33:LWE33 LMD33:LMI33 LCH33:LCM33 KSL33:KSQ33 KIP33:KIU33 JYT33:JYY33 JOX33:JPC33 JFB33:JFG33 IVF33:IVK33 ILJ33:ILO33 IBN33:IBS33 HRR33:HRW33 HHV33:HIA33 GXZ33:GYE33 GOD33:GOI33 GEH33:GEM33 FUL33:FUQ33 FKP33:FKU33 FAT33:FAY33 EQX33:ERC33 EHB33:EHG33 DXF33:DXK33 DNJ33:DNO33 DDN33:DDS33 CTR33:CTW33 CJV33:CKA33 BZZ33:CAE33 BQD33:BQI33 BGH33:BGM33 AWL33:AWQ33 AMP33:AMU33 ACT33:ACY33 SX33:TC33 JB33:JG33 WVN33:WVS33 WLR33:WLW33 WBV33:WCA33 D30:J30 WBV29:WCA29 VRZ29:VSE29 VID29:VII29 UYH29:UYM29 UOL29:UOQ29 UEP29:UEU29 TUT29:TUY29 TKX29:TLC29 TBB29:TBG29 SRF29:SRK29 SHJ29:SHO29 RXN29:RXS29 RNR29:RNW29 RDV29:REA29 QTZ29:QUE29 QKD29:QKI29 QAH29:QAM29 PQL29:PQQ29 PGP29:PGU29 OWT29:OWY29 OMX29:ONC29 ODB29:ODG29 NTF29:NTK29 NJJ29:NJO29 MZN29:MZS29 MPR29:MPW29 MFV29:MGA29 LVZ29:LWE29 LMD29:LMI29 LCH29:LCM29 KSL29:KSQ29 KIP29:KIU29 JYT29:JYY29 JOX29:JPC29 JFB29:JFG29 IVF29:IVK29 ILJ29:ILO29 IBN29:IBS29 HRR29:HRW29 HHV29:HIA29 GXZ29:GYE29 GOD29:GOI29 GEH29:GEM29 FUL29:FUQ29 FKP29:FKU29 FAT29:FAY29 EQX29:ERC29 EHB29:EHG29 DXF29:DXK29 DNJ29:DNO29 DDN29:DDS29 CTR29:CTW29 CJV29:CKA29 BZZ29:CAE29 BQD29:BQI29 BGH29:BGM29 AWL29:AWQ29 AMP29:AMU29 ACT29:ACY29 SX29:TC29 JB29:JG29 WVN29:WVS29 WLR29:WLW29 D28:J28 VRZ33:VSE33"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84" firstPageNumber="0" orientation="landscape" horizontalDpi="300" verticalDpi="300" r:id="rId1"/>
  <headerFooter alignWithMargins="0">
    <oddFooter>&amp;C&amp;A</oddFooter>
  </headerFooter>
  <ignoredErrors>
    <ignoredError sqref="L4:L27 M5:O1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FD7E-4F65-4834-847B-EDB1F8491BEF}">
  <sheetPr codeName="Sheet4">
    <pageSetUpPr fitToPage="1"/>
  </sheetPr>
  <dimension ref="A1:AK26"/>
  <sheetViews>
    <sheetView showGridLines="0" view="pageBreakPreview" topLeftCell="A10"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36" ht="24" customHeight="1">
      <c r="A1" s="55" t="s">
        <v>89</v>
      </c>
      <c r="B1" s="55"/>
      <c r="C1" s="55"/>
      <c r="D1" s="55"/>
      <c r="E1" s="55"/>
      <c r="F1" s="55"/>
      <c r="G1" s="55"/>
      <c r="H1" s="55"/>
      <c r="I1" s="55"/>
      <c r="J1" s="55"/>
      <c r="L1" s="57"/>
    </row>
    <row r="2" spans="1:36" ht="20.100000000000001" customHeight="1">
      <c r="A2" s="56" t="s">
        <v>120</v>
      </c>
    </row>
    <row r="3" spans="1:36" ht="20.100000000000001" customHeight="1">
      <c r="A3" s="56" t="s">
        <v>42</v>
      </c>
      <c r="I3" s="299"/>
      <c r="J3" s="300"/>
      <c r="K3" s="300"/>
      <c r="L3" s="301"/>
      <c r="M3" s="301"/>
      <c r="N3" s="302"/>
      <c r="P3" s="56" t="s">
        <v>43</v>
      </c>
    </row>
    <row r="4" spans="1:36" ht="7.9" customHeight="1"/>
    <row r="5" spans="1:36" ht="20.100000000000001" customHeight="1">
      <c r="A5" s="56" t="s">
        <v>44</v>
      </c>
    </row>
    <row r="6" spans="1:36" ht="7.9" customHeight="1"/>
    <row r="7" spans="1:36" ht="20.100000000000001" customHeight="1">
      <c r="A7" s="58"/>
      <c r="B7" s="58"/>
      <c r="C7" s="58"/>
      <c r="D7" s="303"/>
      <c r="E7" s="304"/>
      <c r="F7" s="304"/>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2"/>
    </row>
    <row r="8" spans="1:36" ht="20.100000000000001" customHeight="1">
      <c r="A8" s="58"/>
      <c r="B8" s="58"/>
      <c r="C8" s="58"/>
      <c r="D8" s="305"/>
      <c r="E8" s="306"/>
      <c r="F8" s="306"/>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5"/>
    </row>
    <row r="9" spans="1:36" ht="20.100000000000001" customHeight="1">
      <c r="A9" s="58"/>
      <c r="B9" s="58"/>
      <c r="C9" s="58"/>
      <c r="D9" s="305"/>
      <c r="E9" s="306"/>
      <c r="F9" s="306"/>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5"/>
    </row>
    <row r="10" spans="1:36" ht="20.100000000000001" customHeight="1">
      <c r="A10" s="58"/>
      <c r="B10" s="58"/>
      <c r="C10" s="58"/>
      <c r="D10" s="305"/>
      <c r="E10" s="306"/>
      <c r="F10" s="306"/>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row>
    <row r="11" spans="1:36" ht="19.5" customHeight="1">
      <c r="A11" s="58"/>
      <c r="B11" s="58"/>
      <c r="C11" s="58"/>
      <c r="D11" s="296"/>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8"/>
    </row>
    <row r="12" spans="1:36" ht="7.15" customHeight="1"/>
    <row r="13" spans="1:36" ht="20.100000000000001" customHeight="1">
      <c r="A13" s="56" t="s">
        <v>85</v>
      </c>
    </row>
    <row r="14" spans="1:36" ht="20.100000000000001" customHeight="1">
      <c r="A14" s="56" t="s">
        <v>153</v>
      </c>
      <c r="V14" s="307"/>
      <c r="W14" s="308"/>
      <c r="X14" s="308"/>
      <c r="Y14" s="302"/>
      <c r="AA14" s="56" t="s">
        <v>49</v>
      </c>
    </row>
    <row r="15" spans="1:36" ht="7.9" customHeight="1"/>
    <row r="16" spans="1:36" ht="20.100000000000001" customHeight="1">
      <c r="A16" s="56" t="s">
        <v>47</v>
      </c>
      <c r="N16" s="307"/>
      <c r="O16" s="301"/>
      <c r="P16" s="301"/>
      <c r="Q16" s="301"/>
      <c r="R16" s="301"/>
      <c r="S16" s="302"/>
      <c r="U16" s="56" t="s">
        <v>48</v>
      </c>
    </row>
    <row r="17" spans="1:37" ht="7.9" customHeight="1"/>
    <row r="18" spans="1:37" ht="20.100000000000001" customHeight="1">
      <c r="A18" s="56" t="s">
        <v>367</v>
      </c>
    </row>
    <row r="19" spans="1:37" ht="7.9" customHeight="1"/>
    <row r="20" spans="1:37" ht="20.100000000000001" customHeight="1">
      <c r="A20" s="58"/>
      <c r="B20" s="58"/>
      <c r="C20" s="58"/>
      <c r="D20" s="309" t="s">
        <v>50</v>
      </c>
      <c r="E20" s="310"/>
      <c r="F20" s="310"/>
      <c r="G20" s="310"/>
      <c r="H20" s="311"/>
      <c r="I20" s="312"/>
      <c r="J20" s="313"/>
      <c r="K20" s="314"/>
      <c r="L20" s="315" t="s">
        <v>51</v>
      </c>
      <c r="M20" s="282"/>
      <c r="N20" s="282"/>
      <c r="O20" s="282"/>
      <c r="P20" s="283"/>
      <c r="Q20" s="312"/>
      <c r="R20" s="313"/>
      <c r="S20" s="314"/>
      <c r="T20" s="309" t="s">
        <v>52</v>
      </c>
      <c r="U20" s="310"/>
      <c r="V20" s="310"/>
      <c r="W20" s="310"/>
      <c r="X20" s="310"/>
      <c r="Y20" s="310"/>
      <c r="Z20" s="310"/>
      <c r="AA20" s="310"/>
      <c r="AB20" s="310"/>
      <c r="AC20" s="310"/>
      <c r="AD20" s="310"/>
      <c r="AE20" s="310"/>
      <c r="AF20" s="311"/>
      <c r="AG20" s="312"/>
      <c r="AH20" s="313"/>
      <c r="AI20" s="314"/>
      <c r="AJ20" s="58"/>
    </row>
    <row r="21" spans="1:37" ht="19.5" customHeight="1">
      <c r="A21" s="58"/>
      <c r="B21" s="58"/>
      <c r="C21" s="58"/>
      <c r="D21" s="281" t="s">
        <v>154</v>
      </c>
      <c r="E21" s="282"/>
      <c r="F21" s="282"/>
      <c r="G21" s="282"/>
      <c r="H21" s="283"/>
      <c r="I21" s="290"/>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2"/>
      <c r="AJ21" s="58"/>
      <c r="AK21" s="58"/>
    </row>
    <row r="22" spans="1:37" ht="19.5" customHeight="1">
      <c r="A22" s="58"/>
      <c r="B22" s="58"/>
      <c r="C22" s="58"/>
      <c r="D22" s="284"/>
      <c r="E22" s="285"/>
      <c r="F22" s="285"/>
      <c r="G22" s="285"/>
      <c r="H22" s="286"/>
      <c r="I22" s="293"/>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5"/>
      <c r="AJ22" s="58"/>
      <c r="AK22" s="58"/>
    </row>
    <row r="23" spans="1:37" ht="19.5" customHeight="1">
      <c r="A23" s="58"/>
      <c r="B23" s="58"/>
      <c r="C23" s="58"/>
      <c r="D23" s="284"/>
      <c r="E23" s="285"/>
      <c r="F23" s="285"/>
      <c r="G23" s="285"/>
      <c r="H23" s="286"/>
      <c r="I23" s="293"/>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5"/>
      <c r="AJ23" s="58"/>
      <c r="AK23" s="58"/>
    </row>
    <row r="24" spans="1:37" ht="19.5" customHeight="1">
      <c r="A24" s="58"/>
      <c r="B24" s="58"/>
      <c r="C24" s="58"/>
      <c r="D24" s="284"/>
      <c r="E24" s="285"/>
      <c r="F24" s="285"/>
      <c r="G24" s="285"/>
      <c r="H24" s="286"/>
      <c r="I24" s="293"/>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5"/>
      <c r="AJ24" s="58"/>
      <c r="AK24" s="58"/>
    </row>
    <row r="25" spans="1:37" ht="19.5" customHeight="1">
      <c r="A25" s="58"/>
      <c r="B25" s="58"/>
      <c r="C25" s="58"/>
      <c r="D25" s="287"/>
      <c r="E25" s="288"/>
      <c r="F25" s="288"/>
      <c r="G25" s="288"/>
      <c r="H25" s="289"/>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8"/>
      <c r="AJ25" s="58"/>
      <c r="AK25" s="58"/>
    </row>
    <row r="26" spans="1:37" ht="7.9" customHeight="1"/>
  </sheetData>
  <sheetProtection algorithmName="SHA-512" hashValue="0or4iCx5In0QfnLU7Se1nWR74PMOvtNGYZ9Be3Pf/WJ2opj7PN+ywUERTu71N77VieEmXTMPt6YcWlb3HAtr2w==" saltValue="ty2kjfnMbfcO86zwR/hGPw=="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3"/>
  <dataValidations count="8">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97F21CB6-EF54-4E23-9EDE-7C155BB27A9E}">
      <formula1>"いる,いない"</formula1>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490CB7D6-911F-4DE9-9D21-450E342761D1}">
      <formula1>"○"</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06863054-7FD7-43CB-A48E-F6703E5E1672}">
      <formula1>"○"</formula1>
      <formula2>0</formula2>
    </dataValidation>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0EEDD1C3-B8E9-4E0D-A35B-37CFE47BA4E7}">
      <formula1>"いる,いない,非該当"</formula1>
      <formula2>0</formula2>
    </dataValidation>
    <dataValidation operator="equal" allowBlank="1" showErrorMessage="1" errorTitle="入力規則違反" error="リストから選択してください" sqref="I3:K3 D7:AJ11" xr:uid="{1A0063B9-F0B6-4F8F-A951-E44AB0E46022}"/>
    <dataValidation type="list" allowBlank="1" showInputMessage="1" showErrorMessage="1" sqref="I20:K20 Q20:S20" xr:uid="{919BAB67-87A0-4178-8264-9AC1EDC43CD5}">
      <formula1>"◯,×"</formula1>
    </dataValidation>
    <dataValidation type="list" allowBlank="1" showInputMessage="1" showErrorMessage="1" sqref="V14:Y14" xr:uid="{74382888-78B7-41C6-B088-08F669309318}">
      <formula1>"○,×"</formula1>
    </dataValidation>
    <dataValidation type="list" allowBlank="1" showInputMessage="1" showErrorMessage="1" sqref="AG20:AI20" xr:uid="{F3E21339-7993-4DEE-AAA2-182D2AD387D1}">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BB4F-4451-45E7-87A6-6C1822B42687}">
  <sheetPr codeName="Sheet5">
    <pageSetUpPr fitToPage="1"/>
  </sheetPr>
  <dimension ref="A1:AK13"/>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37" ht="20.100000000000001" customHeight="1">
      <c r="A1" s="56" t="s">
        <v>86</v>
      </c>
      <c r="V1" s="307"/>
      <c r="W1" s="334"/>
      <c r="X1" s="334"/>
      <c r="Y1" s="335"/>
      <c r="AA1" s="56" t="s">
        <v>49</v>
      </c>
    </row>
    <row r="2" spans="1:37" ht="7.9" customHeight="1"/>
    <row r="3" spans="1:37" ht="20.100000000000001" customHeight="1">
      <c r="A3" s="56" t="s">
        <v>87</v>
      </c>
      <c r="V3" s="307"/>
      <c r="W3" s="334"/>
      <c r="X3" s="334"/>
      <c r="Y3" s="335"/>
      <c r="AA3" s="56" t="s">
        <v>49</v>
      </c>
    </row>
    <row r="4" spans="1:37" ht="7.9" customHeight="1"/>
    <row r="5" spans="1:37" ht="20.100000000000001" customHeight="1">
      <c r="A5" s="56" t="s">
        <v>368</v>
      </c>
    </row>
    <row r="6" spans="1:37" ht="7.9" customHeight="1"/>
    <row r="7" spans="1:37" ht="20.100000000000001" customHeight="1">
      <c r="A7" s="58"/>
      <c r="B7" s="58"/>
      <c r="C7" s="58"/>
      <c r="D7" s="309" t="s">
        <v>281</v>
      </c>
      <c r="E7" s="316"/>
      <c r="F7" s="316"/>
      <c r="G7" s="316"/>
      <c r="H7" s="316"/>
      <c r="I7" s="316"/>
      <c r="J7" s="336"/>
      <c r="K7" s="317"/>
      <c r="L7" s="318"/>
      <c r="M7" s="319"/>
      <c r="N7" s="309" t="s">
        <v>88</v>
      </c>
      <c r="O7" s="316"/>
      <c r="P7" s="316"/>
      <c r="Q7" s="316"/>
      <c r="R7" s="316"/>
      <c r="S7" s="316"/>
      <c r="T7" s="316"/>
      <c r="U7" s="316"/>
      <c r="V7" s="336"/>
      <c r="W7" s="317"/>
      <c r="X7" s="318"/>
      <c r="Y7" s="319"/>
      <c r="Z7" s="309" t="s">
        <v>35</v>
      </c>
      <c r="AA7" s="316"/>
      <c r="AB7" s="316"/>
      <c r="AC7" s="316"/>
      <c r="AD7" s="316"/>
      <c r="AE7" s="183"/>
      <c r="AF7" s="184"/>
      <c r="AG7" s="317"/>
      <c r="AH7" s="318"/>
      <c r="AI7" s="319"/>
    </row>
    <row r="8" spans="1:37" ht="19.5" customHeight="1">
      <c r="A8" s="58"/>
      <c r="B8" s="58"/>
      <c r="C8" s="58"/>
      <c r="D8" s="320" t="s">
        <v>155</v>
      </c>
      <c r="E8" s="321"/>
      <c r="F8" s="321"/>
      <c r="G8" s="321"/>
      <c r="H8" s="322"/>
      <c r="I8" s="327"/>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9"/>
      <c r="AJ8" s="58"/>
      <c r="AK8" s="58"/>
    </row>
    <row r="9" spans="1:37" ht="19.5" customHeight="1">
      <c r="A9" s="58"/>
      <c r="B9" s="58"/>
      <c r="C9" s="58"/>
      <c r="D9" s="284"/>
      <c r="E9" s="285"/>
      <c r="F9" s="285"/>
      <c r="G9" s="285"/>
      <c r="H9" s="323"/>
      <c r="I9" s="293"/>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330"/>
      <c r="AJ9" s="58"/>
      <c r="AK9" s="58"/>
    </row>
    <row r="10" spans="1:37" ht="19.5" customHeight="1">
      <c r="A10" s="58"/>
      <c r="B10" s="58"/>
      <c r="C10" s="58"/>
      <c r="D10" s="284"/>
      <c r="E10" s="285"/>
      <c r="F10" s="285"/>
      <c r="G10" s="285"/>
      <c r="H10" s="323"/>
      <c r="I10" s="293"/>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330"/>
      <c r="AJ10" s="58"/>
      <c r="AK10" s="58"/>
    </row>
    <row r="11" spans="1:37" ht="19.5" customHeight="1">
      <c r="A11" s="58"/>
      <c r="B11" s="58"/>
      <c r="C11" s="58"/>
      <c r="D11" s="284"/>
      <c r="E11" s="285"/>
      <c r="F11" s="285"/>
      <c r="G11" s="285"/>
      <c r="H11" s="323"/>
      <c r="I11" s="293"/>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330"/>
      <c r="AJ11" s="58"/>
      <c r="AK11" s="58"/>
    </row>
    <row r="12" spans="1:37" ht="19.5" customHeight="1">
      <c r="A12" s="58"/>
      <c r="B12" s="58"/>
      <c r="C12" s="58"/>
      <c r="D12" s="324"/>
      <c r="E12" s="325"/>
      <c r="F12" s="325"/>
      <c r="G12" s="325"/>
      <c r="H12" s="326"/>
      <c r="I12" s="331"/>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3"/>
      <c r="AJ12" s="58"/>
      <c r="AK12" s="58"/>
    </row>
    <row r="13" spans="1:37" ht="7.9" customHeight="1"/>
  </sheetData>
  <sheetProtection algorithmName="SHA-512" hashValue="6RYUNnXyCvl5HUZ4G+JEs+nkw8irz/sPu8VxWhf/oARqY5zskIe5K9DTBlWzSYcPTOMCHjIxYQcUnzwT/pBE+g==" saltValue="VGocQSAoqt6HS99LpwmgTw==" spinCount="100000" sheet="1" objects="1" scenarios="1"/>
  <mergeCells count="10">
    <mergeCell ref="Z7:AD7"/>
    <mergeCell ref="AG7:AI7"/>
    <mergeCell ref="D8:H12"/>
    <mergeCell ref="I8:AI12"/>
    <mergeCell ref="V1:Y1"/>
    <mergeCell ref="V3:Y3"/>
    <mergeCell ref="D7:J7"/>
    <mergeCell ref="K7:M7"/>
    <mergeCell ref="N7:V7"/>
    <mergeCell ref="W7:Y7"/>
  </mergeCells>
  <phoneticPr fontId="3"/>
  <dataValidations count="6">
    <dataValidation type="list" allowBlank="1" showInputMessage="1" showErrorMessage="1" sqref="AG7:AI7 W7:Y7 K7:M7" xr:uid="{611B67D8-4304-4E11-8EC7-B895B0BFCF40}">
      <formula1>"◯,×"</formula1>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B9E1E5C8-8E18-4477-8DB1-D27EB40D9A78}">
      <formula1>"いる,いない,非該当"</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2364D4CA-965E-4E7B-BDCF-F908A37AFBDC}">
      <formula1>"○"</formula1>
      <formula2>0</formula2>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2407F663-596C-441F-AE20-78E2120285BD}">
      <formula1>"○"</formula1>
      <formula2>0</formula2>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D9E68E4A-AD63-42E6-BE4C-09821C8F0DF5}">
      <formula1>"いる,いない"</formula1>
    </dataValidation>
    <dataValidation type="list" allowBlank="1" showInputMessage="1" showErrorMessage="1" sqref="V1:Y1 V3:Y3" xr:uid="{2062992F-791D-4B22-89BF-7E83CAC8406E}">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EA70-DEE1-46CD-86E0-27803F52E9AB}">
  <sheetPr codeName="Sheet6">
    <pageSetUpPr fitToPage="1"/>
  </sheetPr>
  <dimension ref="A1:U34"/>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21" ht="20.100000000000001" customHeight="1">
      <c r="A1" s="56" t="s">
        <v>249</v>
      </c>
    </row>
    <row r="2" spans="1:21" ht="20.100000000000001" customHeight="1">
      <c r="A2" s="56" t="s">
        <v>250</v>
      </c>
    </row>
    <row r="3" spans="1:21" ht="7.9" customHeight="1"/>
    <row r="4" spans="1:21" ht="20.100000000000001" customHeight="1">
      <c r="A4" s="56" t="s">
        <v>56</v>
      </c>
      <c r="J4" s="307"/>
      <c r="K4" s="308"/>
      <c r="L4" s="308"/>
      <c r="M4" s="302"/>
      <c r="O4" s="56" t="s">
        <v>49</v>
      </c>
    </row>
    <row r="5" spans="1:21" ht="7.9" customHeight="1"/>
    <row r="6" spans="1:21" ht="20.100000000000001" customHeight="1">
      <c r="A6" s="56" t="s">
        <v>57</v>
      </c>
      <c r="J6" s="307"/>
      <c r="K6" s="301"/>
      <c r="L6" s="301"/>
      <c r="M6" s="301"/>
      <c r="N6" s="301"/>
      <c r="O6" s="302"/>
      <c r="Q6" s="56" t="s">
        <v>58</v>
      </c>
    </row>
    <row r="7" spans="1:21" ht="7.9" customHeight="1"/>
    <row r="8" spans="1:21" ht="20.100000000000001" customHeight="1">
      <c r="A8" s="56" t="s">
        <v>59</v>
      </c>
      <c r="J8" s="307"/>
      <c r="K8" s="308"/>
      <c r="L8" s="308"/>
      <c r="M8" s="302"/>
      <c r="O8" s="56" t="s">
        <v>60</v>
      </c>
    </row>
    <row r="9" spans="1:21" ht="7.9" customHeight="1"/>
    <row r="10" spans="1:21" ht="20.100000000000001" customHeight="1">
      <c r="A10" s="56" t="s">
        <v>61</v>
      </c>
      <c r="J10" s="307"/>
      <c r="K10" s="308"/>
      <c r="L10" s="308"/>
      <c r="M10" s="302"/>
      <c r="O10" s="56" t="s">
        <v>49</v>
      </c>
    </row>
    <row r="11" spans="1:21" ht="7.9" customHeight="1"/>
    <row r="12" spans="1:21" ht="20.100000000000001" customHeight="1">
      <c r="A12" s="56" t="s">
        <v>62</v>
      </c>
      <c r="J12" s="307"/>
      <c r="K12" s="301"/>
      <c r="L12" s="301"/>
      <c r="M12" s="301"/>
      <c r="N12" s="301"/>
      <c r="O12" s="302"/>
      <c r="Q12" s="56" t="s">
        <v>63</v>
      </c>
    </row>
    <row r="13" spans="1:21" ht="7.9" customHeight="1"/>
    <row r="14" spans="1:21" ht="20.100000000000001" customHeight="1">
      <c r="A14" s="56" t="s">
        <v>64</v>
      </c>
    </row>
    <row r="15" spans="1:21" ht="7.9" customHeight="1"/>
    <row r="16" spans="1:21" ht="18" customHeight="1">
      <c r="D16" s="340" t="s">
        <v>251</v>
      </c>
      <c r="E16" s="341"/>
      <c r="F16" s="341"/>
      <c r="G16" s="341"/>
      <c r="H16" s="342"/>
      <c r="I16" s="307"/>
      <c r="J16" s="308"/>
      <c r="K16" s="308"/>
      <c r="L16" s="302"/>
      <c r="M16" s="337" t="s">
        <v>205</v>
      </c>
      <c r="N16" s="338"/>
      <c r="O16" s="338"/>
      <c r="P16" s="338"/>
      <c r="Q16" s="339"/>
      <c r="R16" s="307"/>
      <c r="S16" s="308"/>
      <c r="T16" s="308"/>
      <c r="U16" s="302"/>
    </row>
    <row r="17" spans="1:21" ht="18" customHeight="1">
      <c r="D17" s="340" t="s">
        <v>206</v>
      </c>
      <c r="E17" s="341"/>
      <c r="F17" s="341"/>
      <c r="G17" s="341"/>
      <c r="H17" s="342"/>
      <c r="I17" s="307"/>
      <c r="J17" s="308"/>
      <c r="K17" s="308"/>
      <c r="L17" s="302"/>
      <c r="M17" s="337" t="s">
        <v>34</v>
      </c>
      <c r="N17" s="338"/>
      <c r="O17" s="338"/>
      <c r="P17" s="338"/>
      <c r="Q17" s="339"/>
      <c r="R17" s="307"/>
      <c r="S17" s="308"/>
      <c r="T17" s="308"/>
      <c r="U17" s="302"/>
    </row>
    <row r="18" spans="1:21" ht="7.9" customHeight="1"/>
    <row r="19" spans="1:21" ht="20.100000000000001" customHeight="1">
      <c r="A19" s="56" t="s">
        <v>55</v>
      </c>
    </row>
    <row r="20" spans="1:21" ht="7.9" customHeight="1"/>
    <row r="21" spans="1:21" ht="20.100000000000001" customHeight="1">
      <c r="A21" s="56" t="s">
        <v>56</v>
      </c>
      <c r="J21" s="307"/>
      <c r="K21" s="308"/>
      <c r="L21" s="308"/>
      <c r="M21" s="302"/>
      <c r="O21" s="56" t="s">
        <v>49</v>
      </c>
    </row>
    <row r="22" spans="1:21" ht="7.9" customHeight="1"/>
    <row r="23" spans="1:21" ht="20.100000000000001" customHeight="1">
      <c r="A23" s="56" t="s">
        <v>57</v>
      </c>
      <c r="J23" s="307"/>
      <c r="K23" s="301"/>
      <c r="L23" s="301"/>
      <c r="M23" s="301"/>
      <c r="N23" s="301"/>
      <c r="O23" s="302"/>
      <c r="Q23" s="56" t="s">
        <v>58</v>
      </c>
    </row>
    <row r="24" spans="1:21" ht="7.9" customHeight="1"/>
    <row r="25" spans="1:21" ht="20.100000000000001" customHeight="1">
      <c r="A25" s="56" t="s">
        <v>59</v>
      </c>
      <c r="J25" s="307"/>
      <c r="K25" s="308"/>
      <c r="L25" s="308"/>
      <c r="M25" s="302"/>
      <c r="O25" s="56" t="s">
        <v>60</v>
      </c>
    </row>
    <row r="26" spans="1:21" ht="7.9" customHeight="1"/>
    <row r="27" spans="1:21" ht="20.100000000000001" customHeight="1">
      <c r="A27" s="56" t="s">
        <v>61</v>
      </c>
      <c r="J27" s="307"/>
      <c r="K27" s="308"/>
      <c r="L27" s="308"/>
      <c r="M27" s="302"/>
      <c r="O27" s="56" t="s">
        <v>49</v>
      </c>
    </row>
    <row r="28" spans="1:21" ht="7.9" customHeight="1"/>
    <row r="29" spans="1:21" ht="20.100000000000001" customHeight="1">
      <c r="A29" s="56" t="s">
        <v>62</v>
      </c>
      <c r="J29" s="307"/>
      <c r="K29" s="301"/>
      <c r="L29" s="301"/>
      <c r="M29" s="301"/>
      <c r="N29" s="301"/>
      <c r="O29" s="302"/>
      <c r="Q29" s="56" t="s">
        <v>63</v>
      </c>
    </row>
    <row r="30" spans="1:21" ht="7.9" customHeight="1"/>
    <row r="31" spans="1:21" ht="20.100000000000001" customHeight="1">
      <c r="A31" s="56" t="s">
        <v>64</v>
      </c>
    </row>
    <row r="32" spans="1:21" ht="7.9" customHeight="1"/>
    <row r="33" spans="4:21" ht="18" customHeight="1">
      <c r="D33" s="340" t="s">
        <v>251</v>
      </c>
      <c r="E33" s="343"/>
      <c r="F33" s="343"/>
      <c r="G33" s="343"/>
      <c r="H33" s="344"/>
      <c r="I33" s="307"/>
      <c r="J33" s="308"/>
      <c r="K33" s="308"/>
      <c r="L33" s="302"/>
      <c r="M33" s="337" t="s">
        <v>205</v>
      </c>
      <c r="N33" s="338"/>
      <c r="O33" s="338"/>
      <c r="P33" s="338"/>
      <c r="Q33" s="339"/>
      <c r="R33" s="307"/>
      <c r="S33" s="308"/>
      <c r="T33" s="308"/>
      <c r="U33" s="302"/>
    </row>
    <row r="34" spans="4:21" ht="18" customHeight="1">
      <c r="D34" s="340" t="s">
        <v>390</v>
      </c>
      <c r="E34" s="343"/>
      <c r="F34" s="343"/>
      <c r="G34" s="343"/>
      <c r="H34" s="344"/>
      <c r="I34" s="307"/>
      <c r="J34" s="308"/>
      <c r="K34" s="308"/>
      <c r="L34" s="302"/>
      <c r="M34" s="337" t="s">
        <v>34</v>
      </c>
      <c r="N34" s="338"/>
      <c r="O34" s="338"/>
      <c r="P34" s="338"/>
      <c r="Q34" s="339"/>
      <c r="R34" s="307"/>
      <c r="S34" s="308"/>
      <c r="T34" s="308"/>
      <c r="U34" s="302"/>
    </row>
  </sheetData>
  <sheetProtection algorithmName="SHA-512" hashValue="CTAEMVJJ2GpdmpZ8cUHTSQ5K9EYZp2cVcl4JTU6JGL4TRiQNDik4bdQ2QSOWcaqAOL+CqxN+vlD6bVEtly6gFw==" saltValue="XFvWdwySnAXrOR4VhgLG4Q==" spinCount="100000" sheet="1" objects="1" scenarios="1"/>
  <mergeCells count="26">
    <mergeCell ref="R33:U33"/>
    <mergeCell ref="D34:H34"/>
    <mergeCell ref="I34:L34"/>
    <mergeCell ref="M34:Q34"/>
    <mergeCell ref="R34:U34"/>
    <mergeCell ref="J23:O23"/>
    <mergeCell ref="J25:M25"/>
    <mergeCell ref="J27:M27"/>
    <mergeCell ref="J29:O29"/>
    <mergeCell ref="D33:H33"/>
    <mergeCell ref="I33:L33"/>
    <mergeCell ref="M33:Q33"/>
    <mergeCell ref="R16:U16"/>
    <mergeCell ref="D17:H17"/>
    <mergeCell ref="I17:L17"/>
    <mergeCell ref="M17:Q17"/>
    <mergeCell ref="R17:U17"/>
    <mergeCell ref="D16:H16"/>
    <mergeCell ref="J21:M21"/>
    <mergeCell ref="J4:M4"/>
    <mergeCell ref="J6:O6"/>
    <mergeCell ref="J8:M8"/>
    <mergeCell ref="J10:M10"/>
    <mergeCell ref="J12:O12"/>
    <mergeCell ref="I16:L16"/>
    <mergeCell ref="M16:Q16"/>
  </mergeCells>
  <phoneticPr fontId="3"/>
  <dataValidations count="7">
    <dataValidation type="list" allowBlank="1" showInputMessage="1" showErrorMessage="1" sqref="J25:M25" xr:uid="{0B6FF5C5-3108-4D94-BF02-4F4C32987E7D}">
      <formula1>"第三者評価機関,地域住民,その他"</formula1>
    </dataValidation>
    <dataValidation type="list" allowBlank="1" showInputMessage="1" showErrorMessage="1" sqref="J8:M8" xr:uid="{C4A45A98-EABA-4457-9ADF-E41F3E80A74A}">
      <formula1>"保護者,施設・事業所関係者,その他"</formula1>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4053E107-C1E8-4835-AB68-85EF3583685E}">
      <formula1>"いる,いない,非該当"</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C0088509-75E8-472D-A018-61ED5117AD11}">
      <formula1>"○"</formula1>
      <formula2>0</formula2>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CA8FB8D4-958F-4B46-808A-55A423388BD1}">
      <formula1>"○"</formula1>
      <formula2>0</formula2>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FAB0D361-420D-4E28-9250-9D4C548B1278}">
      <formula1>"いる,いない"</formula1>
    </dataValidation>
    <dataValidation type="list" allowBlank="1" showInputMessage="1" showErrorMessage="1" sqref="J4:M4 J10:M10 I16:L17 R16:U17 J21:M21 J27:M27 I33:L34 R33:U34" xr:uid="{7F59CFF7-EB9B-46CA-9151-425CBFA8F6C2}">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C4E4-77AC-43B2-9C1B-4933163EC46A}">
  <sheetPr codeName="Sheet7">
    <pageSetUpPr fitToPage="1"/>
  </sheetPr>
  <dimension ref="A1:AJ29"/>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36" ht="20.100000000000001" customHeight="1">
      <c r="A1" s="56" t="s">
        <v>65</v>
      </c>
    </row>
    <row r="2" spans="1:36" ht="20.100000000000001" customHeight="1">
      <c r="A2" s="56" t="s">
        <v>66</v>
      </c>
    </row>
    <row r="3" spans="1:36" ht="7.9" customHeight="1"/>
    <row r="4" spans="1:36" ht="20.100000000000001" customHeight="1">
      <c r="A4" s="56" t="s">
        <v>67</v>
      </c>
      <c r="J4" s="307"/>
      <c r="K4" s="301"/>
      <c r="L4" s="301"/>
      <c r="M4" s="301"/>
      <c r="N4" s="301"/>
      <c r="O4" s="302"/>
      <c r="Q4" s="56" t="s">
        <v>48</v>
      </c>
    </row>
    <row r="5" spans="1:36" ht="7.9" customHeight="1"/>
    <row r="6" spans="1:36" ht="20.100000000000001" customHeight="1">
      <c r="A6" s="56" t="s">
        <v>68</v>
      </c>
    </row>
    <row r="7" spans="1:36" ht="7.9" customHeight="1"/>
    <row r="8" spans="1:36" ht="20.100000000000001" customHeight="1">
      <c r="A8" s="58"/>
      <c r="B8" s="58"/>
      <c r="C8" s="58"/>
      <c r="D8" s="303"/>
      <c r="E8" s="304"/>
      <c r="F8" s="304"/>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2"/>
    </row>
    <row r="9" spans="1:36" ht="20.100000000000001" customHeight="1">
      <c r="A9" s="58"/>
      <c r="B9" s="58"/>
      <c r="C9" s="58"/>
      <c r="D9" s="305"/>
      <c r="E9" s="306"/>
      <c r="F9" s="306"/>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5"/>
    </row>
    <row r="10" spans="1:36" ht="20.100000000000001" customHeight="1">
      <c r="A10" s="58"/>
      <c r="B10" s="58"/>
      <c r="C10" s="58"/>
      <c r="D10" s="305"/>
      <c r="E10" s="306"/>
      <c r="F10" s="306"/>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row>
    <row r="11" spans="1:36" ht="20.100000000000001" customHeight="1">
      <c r="A11" s="58"/>
      <c r="B11" s="58"/>
      <c r="C11" s="58"/>
      <c r="D11" s="305"/>
      <c r="E11" s="306"/>
      <c r="F11" s="306"/>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5"/>
    </row>
    <row r="12" spans="1:36" ht="19.5" customHeight="1">
      <c r="A12" s="58"/>
      <c r="B12" s="58"/>
      <c r="C12" s="58"/>
      <c r="D12" s="296"/>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8"/>
    </row>
    <row r="13" spans="1:36" ht="7.9" customHeight="1"/>
    <row r="14" spans="1:36" ht="20.100000000000001" customHeight="1">
      <c r="A14" s="56" t="s">
        <v>69</v>
      </c>
    </row>
    <row r="15" spans="1:36" ht="19.5" customHeight="1">
      <c r="A15" s="56" t="s">
        <v>72</v>
      </c>
      <c r="O15" s="307"/>
      <c r="P15" s="308"/>
      <c r="Q15" s="308"/>
      <c r="R15" s="302"/>
      <c r="T15" s="56" t="s">
        <v>77</v>
      </c>
      <c r="AF15" s="307"/>
      <c r="AG15" s="308"/>
      <c r="AH15" s="308"/>
      <c r="AI15" s="302"/>
    </row>
    <row r="16" spans="1:36" ht="7.9" customHeight="1"/>
    <row r="17" spans="1:35" ht="19.5" customHeight="1">
      <c r="A17" s="56" t="s">
        <v>70</v>
      </c>
      <c r="O17" s="307"/>
      <c r="P17" s="308"/>
      <c r="Q17" s="308"/>
      <c r="R17" s="302"/>
      <c r="V17" s="56" t="s">
        <v>80</v>
      </c>
    </row>
    <row r="18" spans="1:35" ht="7.9" customHeight="1"/>
    <row r="19" spans="1:35" ht="19.5" customHeight="1">
      <c r="A19" s="56" t="s">
        <v>71</v>
      </c>
      <c r="O19" s="307"/>
      <c r="P19" s="308"/>
      <c r="Q19" s="308"/>
      <c r="R19" s="302"/>
      <c r="T19" s="56" t="s">
        <v>81</v>
      </c>
      <c r="AF19" s="307"/>
      <c r="AG19" s="308"/>
      <c r="AH19" s="308"/>
      <c r="AI19" s="302"/>
    </row>
    <row r="20" spans="1:35" ht="7.9" customHeight="1">
      <c r="T20" s="56" t="s">
        <v>79</v>
      </c>
    </row>
    <row r="21" spans="1:35" ht="19.5" customHeight="1">
      <c r="A21" s="56" t="s">
        <v>73</v>
      </c>
      <c r="O21" s="307"/>
      <c r="P21" s="308"/>
      <c r="Q21" s="308"/>
      <c r="R21" s="302"/>
      <c r="T21" s="56" t="s">
        <v>82</v>
      </c>
      <c r="AF21" s="307"/>
      <c r="AG21" s="308"/>
      <c r="AH21" s="308"/>
      <c r="AI21" s="302"/>
    </row>
    <row r="22" spans="1:35" ht="7.9" customHeight="1">
      <c r="T22" s="56" t="s">
        <v>79</v>
      </c>
    </row>
    <row r="23" spans="1:35" ht="19.5" customHeight="1">
      <c r="A23" s="56" t="s">
        <v>74</v>
      </c>
      <c r="T23" s="56" t="s">
        <v>83</v>
      </c>
      <c r="AF23" s="307"/>
      <c r="AG23" s="308"/>
      <c r="AH23" s="308"/>
      <c r="AI23" s="302"/>
    </row>
    <row r="24" spans="1:35" ht="7.9" customHeight="1"/>
    <row r="25" spans="1:35" ht="19.5" customHeight="1">
      <c r="A25" s="56" t="s">
        <v>75</v>
      </c>
      <c r="O25" s="307"/>
      <c r="P25" s="308"/>
      <c r="Q25" s="308"/>
      <c r="R25" s="302"/>
    </row>
    <row r="26" spans="1:35" ht="19.5" customHeight="1">
      <c r="A26" s="56" t="s">
        <v>76</v>
      </c>
    </row>
    <row r="27" spans="1:35" ht="7.9" customHeight="1"/>
    <row r="28" spans="1:35" ht="19.5" customHeight="1">
      <c r="A28" s="56" t="s">
        <v>78</v>
      </c>
      <c r="O28" s="307"/>
      <c r="P28" s="308"/>
      <c r="Q28" s="308"/>
      <c r="R28" s="302"/>
    </row>
    <row r="29" spans="1:35" ht="7.9" customHeight="1"/>
  </sheetData>
  <sheetProtection algorithmName="SHA-512" hashValue="LQsCa8ba2Cx7JPf5qnRkMUkR+qMhXXYaS64TRXyKFFe1+u0Nnxn3Qb8rKIHMHUEu9jvsppoIoOSig1w5gWbZwQ==" saltValue="gpN/LbffE0dB9kq2yquYQg==" spinCount="100000" sheet="1" objects="1" scenarios="1"/>
  <mergeCells count="12">
    <mergeCell ref="O21:R21"/>
    <mergeCell ref="AF21:AI21"/>
    <mergeCell ref="AF23:AI23"/>
    <mergeCell ref="O25:R25"/>
    <mergeCell ref="O28:R28"/>
    <mergeCell ref="O19:R19"/>
    <mergeCell ref="AF19:AI19"/>
    <mergeCell ref="J4:O4"/>
    <mergeCell ref="D8:AJ12"/>
    <mergeCell ref="O15:R15"/>
    <mergeCell ref="AF15:AI15"/>
    <mergeCell ref="O17:R17"/>
  </mergeCells>
  <phoneticPr fontId="3"/>
  <dataValidations count="6">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434205FD-80B9-4460-9A47-6D5BCAE6D335}">
      <formula1>"いる,いない"</formula1>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EED5ABE1-ED51-4E2F-987A-5ECEC07B5A58}">
      <formula1>"○"</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94E36F39-1138-4F56-B3A3-99334FCC3B77}">
      <formula1>"○"</formula1>
      <formula2>0</formula2>
    </dataValidation>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75E4B689-98ED-4F54-BA1C-850F2BA6E004}">
      <formula1>"いる,いない,非該当"</formula1>
      <formula2>0</formula2>
    </dataValidation>
    <dataValidation operator="equal" allowBlank="1" showErrorMessage="1" errorTitle="入力規則違反" error="リストから選択してください" sqref="D8:AJ12" xr:uid="{00F3AA4D-A5B0-4055-B48D-EF598A47DF35}"/>
    <dataValidation type="list" allowBlank="1" showInputMessage="1" showErrorMessage="1" sqref="O15:R15 O17:R17 O19:R19 O21:R21 O25:R25 O28:R28 AF15:AI15 AF19:AI19 AF21:AI21 AF23:AI23" xr:uid="{B06E0AE9-AEC8-4917-B9C1-3AFFB2B0A149}">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FDC3-291C-4D3B-B2E6-9A41F5065C68}">
  <sheetPr codeName="Sheet8">
    <pageSetUpPr fitToPage="1"/>
  </sheetPr>
  <dimension ref="A1:H26"/>
  <sheetViews>
    <sheetView showGridLines="0" view="pageBreakPreview" zoomScaleNormal="100" zoomScaleSheetLayoutView="100" workbookViewId="0"/>
  </sheetViews>
  <sheetFormatPr defaultColWidth="8.125" defaultRowHeight="13.5"/>
  <cols>
    <col min="1" max="1" width="3.75" style="60" customWidth="1"/>
    <col min="2" max="2" width="5.125" style="60" customWidth="1"/>
    <col min="3" max="3" width="41.125" style="61" customWidth="1"/>
    <col min="4" max="4" width="9.625" style="61" customWidth="1"/>
    <col min="5" max="5" width="5.125" style="60" customWidth="1"/>
    <col min="6" max="6" width="41.125" style="61" customWidth="1"/>
    <col min="7" max="7" width="9.625" style="61" customWidth="1"/>
    <col min="8" max="256" width="8.125" style="61"/>
    <col min="257" max="257" width="3.75" style="61" customWidth="1"/>
    <col min="258" max="258" width="5.125" style="61" customWidth="1"/>
    <col min="259" max="259" width="41.125" style="61" customWidth="1"/>
    <col min="260" max="260" width="9.625" style="61" customWidth="1"/>
    <col min="261" max="261" width="5.125" style="61" customWidth="1"/>
    <col min="262" max="262" width="41.125" style="61" customWidth="1"/>
    <col min="263" max="263" width="9.625" style="61" customWidth="1"/>
    <col min="264" max="512" width="8.125" style="61"/>
    <col min="513" max="513" width="3.75" style="61" customWidth="1"/>
    <col min="514" max="514" width="5.125" style="61" customWidth="1"/>
    <col min="515" max="515" width="41.125" style="61" customWidth="1"/>
    <col min="516" max="516" width="9.625" style="61" customWidth="1"/>
    <col min="517" max="517" width="5.125" style="61" customWidth="1"/>
    <col min="518" max="518" width="41.125" style="61" customWidth="1"/>
    <col min="519" max="519" width="9.625" style="61" customWidth="1"/>
    <col min="520" max="768" width="8.125" style="61"/>
    <col min="769" max="769" width="3.75" style="61" customWidth="1"/>
    <col min="770" max="770" width="5.125" style="61" customWidth="1"/>
    <col min="771" max="771" width="41.125" style="61" customWidth="1"/>
    <col min="772" max="772" width="9.625" style="61" customWidth="1"/>
    <col min="773" max="773" width="5.125" style="61" customWidth="1"/>
    <col min="774" max="774" width="41.125" style="61" customWidth="1"/>
    <col min="775" max="775" width="9.625" style="61" customWidth="1"/>
    <col min="776" max="1024" width="8.125" style="61"/>
    <col min="1025" max="1025" width="3.75" style="61" customWidth="1"/>
    <col min="1026" max="1026" width="5.125" style="61" customWidth="1"/>
    <col min="1027" max="1027" width="41.125" style="61" customWidth="1"/>
    <col min="1028" max="1028" width="9.625" style="61" customWidth="1"/>
    <col min="1029" max="1029" width="5.125" style="61" customWidth="1"/>
    <col min="1030" max="1030" width="41.125" style="61" customWidth="1"/>
    <col min="1031" max="1031" width="9.625" style="61" customWidth="1"/>
    <col min="1032" max="1280" width="8.125" style="61"/>
    <col min="1281" max="1281" width="3.75" style="61" customWidth="1"/>
    <col min="1282" max="1282" width="5.125" style="61" customWidth="1"/>
    <col min="1283" max="1283" width="41.125" style="61" customWidth="1"/>
    <col min="1284" max="1284" width="9.625" style="61" customWidth="1"/>
    <col min="1285" max="1285" width="5.125" style="61" customWidth="1"/>
    <col min="1286" max="1286" width="41.125" style="61" customWidth="1"/>
    <col min="1287" max="1287" width="9.625" style="61" customWidth="1"/>
    <col min="1288" max="1536" width="8.125" style="61"/>
    <col min="1537" max="1537" width="3.75" style="61" customWidth="1"/>
    <col min="1538" max="1538" width="5.125" style="61" customWidth="1"/>
    <col min="1539" max="1539" width="41.125" style="61" customWidth="1"/>
    <col min="1540" max="1540" width="9.625" style="61" customWidth="1"/>
    <col min="1541" max="1541" width="5.125" style="61" customWidth="1"/>
    <col min="1542" max="1542" width="41.125" style="61" customWidth="1"/>
    <col min="1543" max="1543" width="9.625" style="61" customWidth="1"/>
    <col min="1544" max="1792" width="8.125" style="61"/>
    <col min="1793" max="1793" width="3.75" style="61" customWidth="1"/>
    <col min="1794" max="1794" width="5.125" style="61" customWidth="1"/>
    <col min="1795" max="1795" width="41.125" style="61" customWidth="1"/>
    <col min="1796" max="1796" width="9.625" style="61" customWidth="1"/>
    <col min="1797" max="1797" width="5.125" style="61" customWidth="1"/>
    <col min="1798" max="1798" width="41.125" style="61" customWidth="1"/>
    <col min="1799" max="1799" width="9.625" style="61" customWidth="1"/>
    <col min="1800" max="2048" width="8.125" style="61"/>
    <col min="2049" max="2049" width="3.75" style="61" customWidth="1"/>
    <col min="2050" max="2050" width="5.125" style="61" customWidth="1"/>
    <col min="2051" max="2051" width="41.125" style="61" customWidth="1"/>
    <col min="2052" max="2052" width="9.625" style="61" customWidth="1"/>
    <col min="2053" max="2053" width="5.125" style="61" customWidth="1"/>
    <col min="2054" max="2054" width="41.125" style="61" customWidth="1"/>
    <col min="2055" max="2055" width="9.625" style="61" customWidth="1"/>
    <col min="2056" max="2304" width="8.125" style="61"/>
    <col min="2305" max="2305" width="3.75" style="61" customWidth="1"/>
    <col min="2306" max="2306" width="5.125" style="61" customWidth="1"/>
    <col min="2307" max="2307" width="41.125" style="61" customWidth="1"/>
    <col min="2308" max="2308" width="9.625" style="61" customWidth="1"/>
    <col min="2309" max="2309" width="5.125" style="61" customWidth="1"/>
    <col min="2310" max="2310" width="41.125" style="61" customWidth="1"/>
    <col min="2311" max="2311" width="9.625" style="61" customWidth="1"/>
    <col min="2312" max="2560" width="8.125" style="61"/>
    <col min="2561" max="2561" width="3.75" style="61" customWidth="1"/>
    <col min="2562" max="2562" width="5.125" style="61" customWidth="1"/>
    <col min="2563" max="2563" width="41.125" style="61" customWidth="1"/>
    <col min="2564" max="2564" width="9.625" style="61" customWidth="1"/>
    <col min="2565" max="2565" width="5.125" style="61" customWidth="1"/>
    <col min="2566" max="2566" width="41.125" style="61" customWidth="1"/>
    <col min="2567" max="2567" width="9.625" style="61" customWidth="1"/>
    <col min="2568" max="2816" width="8.125" style="61"/>
    <col min="2817" max="2817" width="3.75" style="61" customWidth="1"/>
    <col min="2818" max="2818" width="5.125" style="61" customWidth="1"/>
    <col min="2819" max="2819" width="41.125" style="61" customWidth="1"/>
    <col min="2820" max="2820" width="9.625" style="61" customWidth="1"/>
    <col min="2821" max="2821" width="5.125" style="61" customWidth="1"/>
    <col min="2822" max="2822" width="41.125" style="61" customWidth="1"/>
    <col min="2823" max="2823" width="9.625" style="61" customWidth="1"/>
    <col min="2824" max="3072" width="8.125" style="61"/>
    <col min="3073" max="3073" width="3.75" style="61" customWidth="1"/>
    <col min="3074" max="3074" width="5.125" style="61" customWidth="1"/>
    <col min="3075" max="3075" width="41.125" style="61" customWidth="1"/>
    <col min="3076" max="3076" width="9.625" style="61" customWidth="1"/>
    <col min="3077" max="3077" width="5.125" style="61" customWidth="1"/>
    <col min="3078" max="3078" width="41.125" style="61" customWidth="1"/>
    <col min="3079" max="3079" width="9.625" style="61" customWidth="1"/>
    <col min="3080" max="3328" width="8.125" style="61"/>
    <col min="3329" max="3329" width="3.75" style="61" customWidth="1"/>
    <col min="3330" max="3330" width="5.125" style="61" customWidth="1"/>
    <col min="3331" max="3331" width="41.125" style="61" customWidth="1"/>
    <col min="3332" max="3332" width="9.625" style="61" customWidth="1"/>
    <col min="3333" max="3333" width="5.125" style="61" customWidth="1"/>
    <col min="3334" max="3334" width="41.125" style="61" customWidth="1"/>
    <col min="3335" max="3335" width="9.625" style="61" customWidth="1"/>
    <col min="3336" max="3584" width="8.125" style="61"/>
    <col min="3585" max="3585" width="3.75" style="61" customWidth="1"/>
    <col min="3586" max="3586" width="5.125" style="61" customWidth="1"/>
    <col min="3587" max="3587" width="41.125" style="61" customWidth="1"/>
    <col min="3588" max="3588" width="9.625" style="61" customWidth="1"/>
    <col min="3589" max="3589" width="5.125" style="61" customWidth="1"/>
    <col min="3590" max="3590" width="41.125" style="61" customWidth="1"/>
    <col min="3591" max="3591" width="9.625" style="61" customWidth="1"/>
    <col min="3592" max="3840" width="8.125" style="61"/>
    <col min="3841" max="3841" width="3.75" style="61" customWidth="1"/>
    <col min="3842" max="3842" width="5.125" style="61" customWidth="1"/>
    <col min="3843" max="3843" width="41.125" style="61" customWidth="1"/>
    <col min="3844" max="3844" width="9.625" style="61" customWidth="1"/>
    <col min="3845" max="3845" width="5.125" style="61" customWidth="1"/>
    <col min="3846" max="3846" width="41.125" style="61" customWidth="1"/>
    <col min="3847" max="3847" width="9.625" style="61" customWidth="1"/>
    <col min="3848" max="4096" width="8.125" style="61"/>
    <col min="4097" max="4097" width="3.75" style="61" customWidth="1"/>
    <col min="4098" max="4098" width="5.125" style="61" customWidth="1"/>
    <col min="4099" max="4099" width="41.125" style="61" customWidth="1"/>
    <col min="4100" max="4100" width="9.625" style="61" customWidth="1"/>
    <col min="4101" max="4101" width="5.125" style="61" customWidth="1"/>
    <col min="4102" max="4102" width="41.125" style="61" customWidth="1"/>
    <col min="4103" max="4103" width="9.625" style="61" customWidth="1"/>
    <col min="4104" max="4352" width="8.125" style="61"/>
    <col min="4353" max="4353" width="3.75" style="61" customWidth="1"/>
    <col min="4354" max="4354" width="5.125" style="61" customWidth="1"/>
    <col min="4355" max="4355" width="41.125" style="61" customWidth="1"/>
    <col min="4356" max="4356" width="9.625" style="61" customWidth="1"/>
    <col min="4357" max="4357" width="5.125" style="61" customWidth="1"/>
    <col min="4358" max="4358" width="41.125" style="61" customWidth="1"/>
    <col min="4359" max="4359" width="9.625" style="61" customWidth="1"/>
    <col min="4360" max="4608" width="8.125" style="61"/>
    <col min="4609" max="4609" width="3.75" style="61" customWidth="1"/>
    <col min="4610" max="4610" width="5.125" style="61" customWidth="1"/>
    <col min="4611" max="4611" width="41.125" style="61" customWidth="1"/>
    <col min="4612" max="4612" width="9.625" style="61" customWidth="1"/>
    <col min="4613" max="4613" width="5.125" style="61" customWidth="1"/>
    <col min="4614" max="4614" width="41.125" style="61" customWidth="1"/>
    <col min="4615" max="4615" width="9.625" style="61" customWidth="1"/>
    <col min="4616" max="4864" width="8.125" style="61"/>
    <col min="4865" max="4865" width="3.75" style="61" customWidth="1"/>
    <col min="4866" max="4866" width="5.125" style="61" customWidth="1"/>
    <col min="4867" max="4867" width="41.125" style="61" customWidth="1"/>
    <col min="4868" max="4868" width="9.625" style="61" customWidth="1"/>
    <col min="4869" max="4869" width="5.125" style="61" customWidth="1"/>
    <col min="4870" max="4870" width="41.125" style="61" customWidth="1"/>
    <col min="4871" max="4871" width="9.625" style="61" customWidth="1"/>
    <col min="4872" max="5120" width="8.125" style="61"/>
    <col min="5121" max="5121" width="3.75" style="61" customWidth="1"/>
    <col min="5122" max="5122" width="5.125" style="61" customWidth="1"/>
    <col min="5123" max="5123" width="41.125" style="61" customWidth="1"/>
    <col min="5124" max="5124" width="9.625" style="61" customWidth="1"/>
    <col min="5125" max="5125" width="5.125" style="61" customWidth="1"/>
    <col min="5126" max="5126" width="41.125" style="61" customWidth="1"/>
    <col min="5127" max="5127" width="9.625" style="61" customWidth="1"/>
    <col min="5128" max="5376" width="8.125" style="61"/>
    <col min="5377" max="5377" width="3.75" style="61" customWidth="1"/>
    <col min="5378" max="5378" width="5.125" style="61" customWidth="1"/>
    <col min="5379" max="5379" width="41.125" style="61" customWidth="1"/>
    <col min="5380" max="5380" width="9.625" style="61" customWidth="1"/>
    <col min="5381" max="5381" width="5.125" style="61" customWidth="1"/>
    <col min="5382" max="5382" width="41.125" style="61" customWidth="1"/>
    <col min="5383" max="5383" width="9.625" style="61" customWidth="1"/>
    <col min="5384" max="5632" width="8.125" style="61"/>
    <col min="5633" max="5633" width="3.75" style="61" customWidth="1"/>
    <col min="5634" max="5634" width="5.125" style="61" customWidth="1"/>
    <col min="5635" max="5635" width="41.125" style="61" customWidth="1"/>
    <col min="5636" max="5636" width="9.625" style="61" customWidth="1"/>
    <col min="5637" max="5637" width="5.125" style="61" customWidth="1"/>
    <col min="5638" max="5638" width="41.125" style="61" customWidth="1"/>
    <col min="5639" max="5639" width="9.625" style="61" customWidth="1"/>
    <col min="5640" max="5888" width="8.125" style="61"/>
    <col min="5889" max="5889" width="3.75" style="61" customWidth="1"/>
    <col min="5890" max="5890" width="5.125" style="61" customWidth="1"/>
    <col min="5891" max="5891" width="41.125" style="61" customWidth="1"/>
    <col min="5892" max="5892" width="9.625" style="61" customWidth="1"/>
    <col min="5893" max="5893" width="5.125" style="61" customWidth="1"/>
    <col min="5894" max="5894" width="41.125" style="61" customWidth="1"/>
    <col min="5895" max="5895" width="9.625" style="61" customWidth="1"/>
    <col min="5896" max="6144" width="8.125" style="61"/>
    <col min="6145" max="6145" width="3.75" style="61" customWidth="1"/>
    <col min="6146" max="6146" width="5.125" style="61" customWidth="1"/>
    <col min="6147" max="6147" width="41.125" style="61" customWidth="1"/>
    <col min="6148" max="6148" width="9.625" style="61" customWidth="1"/>
    <col min="6149" max="6149" width="5.125" style="61" customWidth="1"/>
    <col min="6150" max="6150" width="41.125" style="61" customWidth="1"/>
    <col min="6151" max="6151" width="9.625" style="61" customWidth="1"/>
    <col min="6152" max="6400" width="8.125" style="61"/>
    <col min="6401" max="6401" width="3.75" style="61" customWidth="1"/>
    <col min="6402" max="6402" width="5.125" style="61" customWidth="1"/>
    <col min="6403" max="6403" width="41.125" style="61" customWidth="1"/>
    <col min="6404" max="6404" width="9.625" style="61" customWidth="1"/>
    <col min="6405" max="6405" width="5.125" style="61" customWidth="1"/>
    <col min="6406" max="6406" width="41.125" style="61" customWidth="1"/>
    <col min="6407" max="6407" width="9.625" style="61" customWidth="1"/>
    <col min="6408" max="6656" width="8.125" style="61"/>
    <col min="6657" max="6657" width="3.75" style="61" customWidth="1"/>
    <col min="6658" max="6658" width="5.125" style="61" customWidth="1"/>
    <col min="6659" max="6659" width="41.125" style="61" customWidth="1"/>
    <col min="6660" max="6660" width="9.625" style="61" customWidth="1"/>
    <col min="6661" max="6661" width="5.125" style="61" customWidth="1"/>
    <col min="6662" max="6662" width="41.125" style="61" customWidth="1"/>
    <col min="6663" max="6663" width="9.625" style="61" customWidth="1"/>
    <col min="6664" max="6912" width="8.125" style="61"/>
    <col min="6913" max="6913" width="3.75" style="61" customWidth="1"/>
    <col min="6914" max="6914" width="5.125" style="61" customWidth="1"/>
    <col min="6915" max="6915" width="41.125" style="61" customWidth="1"/>
    <col min="6916" max="6916" width="9.625" style="61" customWidth="1"/>
    <col min="6917" max="6917" width="5.125" style="61" customWidth="1"/>
    <col min="6918" max="6918" width="41.125" style="61" customWidth="1"/>
    <col min="6919" max="6919" width="9.625" style="61" customWidth="1"/>
    <col min="6920" max="7168" width="8.125" style="61"/>
    <col min="7169" max="7169" width="3.75" style="61" customWidth="1"/>
    <col min="7170" max="7170" width="5.125" style="61" customWidth="1"/>
    <col min="7171" max="7171" width="41.125" style="61" customWidth="1"/>
    <col min="7172" max="7172" width="9.625" style="61" customWidth="1"/>
    <col min="7173" max="7173" width="5.125" style="61" customWidth="1"/>
    <col min="7174" max="7174" width="41.125" style="61" customWidth="1"/>
    <col min="7175" max="7175" width="9.625" style="61" customWidth="1"/>
    <col min="7176" max="7424" width="8.125" style="61"/>
    <col min="7425" max="7425" width="3.75" style="61" customWidth="1"/>
    <col min="7426" max="7426" width="5.125" style="61" customWidth="1"/>
    <col min="7427" max="7427" width="41.125" style="61" customWidth="1"/>
    <col min="7428" max="7428" width="9.625" style="61" customWidth="1"/>
    <col min="7429" max="7429" width="5.125" style="61" customWidth="1"/>
    <col min="7430" max="7430" width="41.125" style="61" customWidth="1"/>
    <col min="7431" max="7431" width="9.625" style="61" customWidth="1"/>
    <col min="7432" max="7680" width="8.125" style="61"/>
    <col min="7681" max="7681" width="3.75" style="61" customWidth="1"/>
    <col min="7682" max="7682" width="5.125" style="61" customWidth="1"/>
    <col min="7683" max="7683" width="41.125" style="61" customWidth="1"/>
    <col min="7684" max="7684" width="9.625" style="61" customWidth="1"/>
    <col min="7685" max="7685" width="5.125" style="61" customWidth="1"/>
    <col min="7686" max="7686" width="41.125" style="61" customWidth="1"/>
    <col min="7687" max="7687" width="9.625" style="61" customWidth="1"/>
    <col min="7688" max="7936" width="8.125" style="61"/>
    <col min="7937" max="7937" width="3.75" style="61" customWidth="1"/>
    <col min="7938" max="7938" width="5.125" style="61" customWidth="1"/>
    <col min="7939" max="7939" width="41.125" style="61" customWidth="1"/>
    <col min="7940" max="7940" width="9.625" style="61" customWidth="1"/>
    <col min="7941" max="7941" width="5.125" style="61" customWidth="1"/>
    <col min="7942" max="7942" width="41.125" style="61" customWidth="1"/>
    <col min="7943" max="7943" width="9.625" style="61" customWidth="1"/>
    <col min="7944" max="8192" width="8.125" style="61"/>
    <col min="8193" max="8193" width="3.75" style="61" customWidth="1"/>
    <col min="8194" max="8194" width="5.125" style="61" customWidth="1"/>
    <col min="8195" max="8195" width="41.125" style="61" customWidth="1"/>
    <col min="8196" max="8196" width="9.625" style="61" customWidth="1"/>
    <col min="8197" max="8197" width="5.125" style="61" customWidth="1"/>
    <col min="8198" max="8198" width="41.125" style="61" customWidth="1"/>
    <col min="8199" max="8199" width="9.625" style="61" customWidth="1"/>
    <col min="8200" max="8448" width="8.125" style="61"/>
    <col min="8449" max="8449" width="3.75" style="61" customWidth="1"/>
    <col min="8450" max="8450" width="5.125" style="61" customWidth="1"/>
    <col min="8451" max="8451" width="41.125" style="61" customWidth="1"/>
    <col min="8452" max="8452" width="9.625" style="61" customWidth="1"/>
    <col min="8453" max="8453" width="5.125" style="61" customWidth="1"/>
    <col min="8454" max="8454" width="41.125" style="61" customWidth="1"/>
    <col min="8455" max="8455" width="9.625" style="61" customWidth="1"/>
    <col min="8456" max="8704" width="8.125" style="61"/>
    <col min="8705" max="8705" width="3.75" style="61" customWidth="1"/>
    <col min="8706" max="8706" width="5.125" style="61" customWidth="1"/>
    <col min="8707" max="8707" width="41.125" style="61" customWidth="1"/>
    <col min="8708" max="8708" width="9.625" style="61" customWidth="1"/>
    <col min="8709" max="8709" width="5.125" style="61" customWidth="1"/>
    <col min="8710" max="8710" width="41.125" style="61" customWidth="1"/>
    <col min="8711" max="8711" width="9.625" style="61" customWidth="1"/>
    <col min="8712" max="8960" width="8.125" style="61"/>
    <col min="8961" max="8961" width="3.75" style="61" customWidth="1"/>
    <col min="8962" max="8962" width="5.125" style="61" customWidth="1"/>
    <col min="8963" max="8963" width="41.125" style="61" customWidth="1"/>
    <col min="8964" max="8964" width="9.625" style="61" customWidth="1"/>
    <col min="8965" max="8965" width="5.125" style="61" customWidth="1"/>
    <col min="8966" max="8966" width="41.125" style="61" customWidth="1"/>
    <col min="8967" max="8967" width="9.625" style="61" customWidth="1"/>
    <col min="8968" max="9216" width="8.125" style="61"/>
    <col min="9217" max="9217" width="3.75" style="61" customWidth="1"/>
    <col min="9218" max="9218" width="5.125" style="61" customWidth="1"/>
    <col min="9219" max="9219" width="41.125" style="61" customWidth="1"/>
    <col min="9220" max="9220" width="9.625" style="61" customWidth="1"/>
    <col min="9221" max="9221" width="5.125" style="61" customWidth="1"/>
    <col min="9222" max="9222" width="41.125" style="61" customWidth="1"/>
    <col min="9223" max="9223" width="9.625" style="61" customWidth="1"/>
    <col min="9224" max="9472" width="8.125" style="61"/>
    <col min="9473" max="9473" width="3.75" style="61" customWidth="1"/>
    <col min="9474" max="9474" width="5.125" style="61" customWidth="1"/>
    <col min="9475" max="9475" width="41.125" style="61" customWidth="1"/>
    <col min="9476" max="9476" width="9.625" style="61" customWidth="1"/>
    <col min="9477" max="9477" width="5.125" style="61" customWidth="1"/>
    <col min="9478" max="9478" width="41.125" style="61" customWidth="1"/>
    <col min="9479" max="9479" width="9.625" style="61" customWidth="1"/>
    <col min="9480" max="9728" width="8.125" style="61"/>
    <col min="9729" max="9729" width="3.75" style="61" customWidth="1"/>
    <col min="9730" max="9730" width="5.125" style="61" customWidth="1"/>
    <col min="9731" max="9731" width="41.125" style="61" customWidth="1"/>
    <col min="9732" max="9732" width="9.625" style="61" customWidth="1"/>
    <col min="9733" max="9733" width="5.125" style="61" customWidth="1"/>
    <col min="9734" max="9734" width="41.125" style="61" customWidth="1"/>
    <col min="9735" max="9735" width="9.625" style="61" customWidth="1"/>
    <col min="9736" max="9984" width="8.125" style="61"/>
    <col min="9985" max="9985" width="3.75" style="61" customWidth="1"/>
    <col min="9986" max="9986" width="5.125" style="61" customWidth="1"/>
    <col min="9987" max="9987" width="41.125" style="61" customWidth="1"/>
    <col min="9988" max="9988" width="9.625" style="61" customWidth="1"/>
    <col min="9989" max="9989" width="5.125" style="61" customWidth="1"/>
    <col min="9990" max="9990" width="41.125" style="61" customWidth="1"/>
    <col min="9991" max="9991" width="9.625" style="61" customWidth="1"/>
    <col min="9992" max="10240" width="8.125" style="61"/>
    <col min="10241" max="10241" width="3.75" style="61" customWidth="1"/>
    <col min="10242" max="10242" width="5.125" style="61" customWidth="1"/>
    <col min="10243" max="10243" width="41.125" style="61" customWidth="1"/>
    <col min="10244" max="10244" width="9.625" style="61" customWidth="1"/>
    <col min="10245" max="10245" width="5.125" style="61" customWidth="1"/>
    <col min="10246" max="10246" width="41.125" style="61" customWidth="1"/>
    <col min="10247" max="10247" width="9.625" style="61" customWidth="1"/>
    <col min="10248" max="10496" width="8.125" style="61"/>
    <col min="10497" max="10497" width="3.75" style="61" customWidth="1"/>
    <col min="10498" max="10498" width="5.125" style="61" customWidth="1"/>
    <col min="10499" max="10499" width="41.125" style="61" customWidth="1"/>
    <col min="10500" max="10500" width="9.625" style="61" customWidth="1"/>
    <col min="10501" max="10501" width="5.125" style="61" customWidth="1"/>
    <col min="10502" max="10502" width="41.125" style="61" customWidth="1"/>
    <col min="10503" max="10503" width="9.625" style="61" customWidth="1"/>
    <col min="10504" max="10752" width="8.125" style="61"/>
    <col min="10753" max="10753" width="3.75" style="61" customWidth="1"/>
    <col min="10754" max="10754" width="5.125" style="61" customWidth="1"/>
    <col min="10755" max="10755" width="41.125" style="61" customWidth="1"/>
    <col min="10756" max="10756" width="9.625" style="61" customWidth="1"/>
    <col min="10757" max="10757" width="5.125" style="61" customWidth="1"/>
    <col min="10758" max="10758" width="41.125" style="61" customWidth="1"/>
    <col min="10759" max="10759" width="9.625" style="61" customWidth="1"/>
    <col min="10760" max="11008" width="8.125" style="61"/>
    <col min="11009" max="11009" width="3.75" style="61" customWidth="1"/>
    <col min="11010" max="11010" width="5.125" style="61" customWidth="1"/>
    <col min="11011" max="11011" width="41.125" style="61" customWidth="1"/>
    <col min="11012" max="11012" width="9.625" style="61" customWidth="1"/>
    <col min="11013" max="11013" width="5.125" style="61" customWidth="1"/>
    <col min="11014" max="11014" width="41.125" style="61" customWidth="1"/>
    <col min="11015" max="11015" width="9.625" style="61" customWidth="1"/>
    <col min="11016" max="11264" width="8.125" style="61"/>
    <col min="11265" max="11265" width="3.75" style="61" customWidth="1"/>
    <col min="11266" max="11266" width="5.125" style="61" customWidth="1"/>
    <col min="11267" max="11267" width="41.125" style="61" customWidth="1"/>
    <col min="11268" max="11268" width="9.625" style="61" customWidth="1"/>
    <col min="11269" max="11269" width="5.125" style="61" customWidth="1"/>
    <col min="11270" max="11270" width="41.125" style="61" customWidth="1"/>
    <col min="11271" max="11271" width="9.625" style="61" customWidth="1"/>
    <col min="11272" max="11520" width="8.125" style="61"/>
    <col min="11521" max="11521" width="3.75" style="61" customWidth="1"/>
    <col min="11522" max="11522" width="5.125" style="61" customWidth="1"/>
    <col min="11523" max="11523" width="41.125" style="61" customWidth="1"/>
    <col min="11524" max="11524" width="9.625" style="61" customWidth="1"/>
    <col min="11525" max="11525" width="5.125" style="61" customWidth="1"/>
    <col min="11526" max="11526" width="41.125" style="61" customWidth="1"/>
    <col min="11527" max="11527" width="9.625" style="61" customWidth="1"/>
    <col min="11528" max="11776" width="8.125" style="61"/>
    <col min="11777" max="11777" width="3.75" style="61" customWidth="1"/>
    <col min="11778" max="11778" width="5.125" style="61" customWidth="1"/>
    <col min="11779" max="11779" width="41.125" style="61" customWidth="1"/>
    <col min="11780" max="11780" width="9.625" style="61" customWidth="1"/>
    <col min="11781" max="11781" width="5.125" style="61" customWidth="1"/>
    <col min="11782" max="11782" width="41.125" style="61" customWidth="1"/>
    <col min="11783" max="11783" width="9.625" style="61" customWidth="1"/>
    <col min="11784" max="12032" width="8.125" style="61"/>
    <col min="12033" max="12033" width="3.75" style="61" customWidth="1"/>
    <col min="12034" max="12034" width="5.125" style="61" customWidth="1"/>
    <col min="12035" max="12035" width="41.125" style="61" customWidth="1"/>
    <col min="12036" max="12036" width="9.625" style="61" customWidth="1"/>
    <col min="12037" max="12037" width="5.125" style="61" customWidth="1"/>
    <col min="12038" max="12038" width="41.125" style="61" customWidth="1"/>
    <col min="12039" max="12039" width="9.625" style="61" customWidth="1"/>
    <col min="12040" max="12288" width="8.125" style="61"/>
    <col min="12289" max="12289" width="3.75" style="61" customWidth="1"/>
    <col min="12290" max="12290" width="5.125" style="61" customWidth="1"/>
    <col min="12291" max="12291" width="41.125" style="61" customWidth="1"/>
    <col min="12292" max="12292" width="9.625" style="61" customWidth="1"/>
    <col min="12293" max="12293" width="5.125" style="61" customWidth="1"/>
    <col min="12294" max="12294" width="41.125" style="61" customWidth="1"/>
    <col min="12295" max="12295" width="9.625" style="61" customWidth="1"/>
    <col min="12296" max="12544" width="8.125" style="61"/>
    <col min="12545" max="12545" width="3.75" style="61" customWidth="1"/>
    <col min="12546" max="12546" width="5.125" style="61" customWidth="1"/>
    <col min="12547" max="12547" width="41.125" style="61" customWidth="1"/>
    <col min="12548" max="12548" width="9.625" style="61" customWidth="1"/>
    <col min="12549" max="12549" width="5.125" style="61" customWidth="1"/>
    <col min="12550" max="12550" width="41.125" style="61" customWidth="1"/>
    <col min="12551" max="12551" width="9.625" style="61" customWidth="1"/>
    <col min="12552" max="12800" width="8.125" style="61"/>
    <col min="12801" max="12801" width="3.75" style="61" customWidth="1"/>
    <col min="12802" max="12802" width="5.125" style="61" customWidth="1"/>
    <col min="12803" max="12803" width="41.125" style="61" customWidth="1"/>
    <col min="12804" max="12804" width="9.625" style="61" customWidth="1"/>
    <col min="12805" max="12805" width="5.125" style="61" customWidth="1"/>
    <col min="12806" max="12806" width="41.125" style="61" customWidth="1"/>
    <col min="12807" max="12807" width="9.625" style="61" customWidth="1"/>
    <col min="12808" max="13056" width="8.125" style="61"/>
    <col min="13057" max="13057" width="3.75" style="61" customWidth="1"/>
    <col min="13058" max="13058" width="5.125" style="61" customWidth="1"/>
    <col min="13059" max="13059" width="41.125" style="61" customWidth="1"/>
    <col min="13060" max="13060" width="9.625" style="61" customWidth="1"/>
    <col min="13061" max="13061" width="5.125" style="61" customWidth="1"/>
    <col min="13062" max="13062" width="41.125" style="61" customWidth="1"/>
    <col min="13063" max="13063" width="9.625" style="61" customWidth="1"/>
    <col min="13064" max="13312" width="8.125" style="61"/>
    <col min="13313" max="13313" width="3.75" style="61" customWidth="1"/>
    <col min="13314" max="13314" width="5.125" style="61" customWidth="1"/>
    <col min="13315" max="13315" width="41.125" style="61" customWidth="1"/>
    <col min="13316" max="13316" width="9.625" style="61" customWidth="1"/>
    <col min="13317" max="13317" width="5.125" style="61" customWidth="1"/>
    <col min="13318" max="13318" width="41.125" style="61" customWidth="1"/>
    <col min="13319" max="13319" width="9.625" style="61" customWidth="1"/>
    <col min="13320" max="13568" width="8.125" style="61"/>
    <col min="13569" max="13569" width="3.75" style="61" customWidth="1"/>
    <col min="13570" max="13570" width="5.125" style="61" customWidth="1"/>
    <col min="13571" max="13571" width="41.125" style="61" customWidth="1"/>
    <col min="13572" max="13572" width="9.625" style="61" customWidth="1"/>
    <col min="13573" max="13573" width="5.125" style="61" customWidth="1"/>
    <col min="13574" max="13574" width="41.125" style="61" customWidth="1"/>
    <col min="13575" max="13575" width="9.625" style="61" customWidth="1"/>
    <col min="13576" max="13824" width="8.125" style="61"/>
    <col min="13825" max="13825" width="3.75" style="61" customWidth="1"/>
    <col min="13826" max="13826" width="5.125" style="61" customWidth="1"/>
    <col min="13827" max="13827" width="41.125" style="61" customWidth="1"/>
    <col min="13828" max="13828" width="9.625" style="61" customWidth="1"/>
    <col min="13829" max="13829" width="5.125" style="61" customWidth="1"/>
    <col min="13830" max="13830" width="41.125" style="61" customWidth="1"/>
    <col min="13831" max="13831" width="9.625" style="61" customWidth="1"/>
    <col min="13832" max="14080" width="8.125" style="61"/>
    <col min="14081" max="14081" width="3.75" style="61" customWidth="1"/>
    <col min="14082" max="14082" width="5.125" style="61" customWidth="1"/>
    <col min="14083" max="14083" width="41.125" style="61" customWidth="1"/>
    <col min="14084" max="14084" width="9.625" style="61" customWidth="1"/>
    <col min="14085" max="14085" width="5.125" style="61" customWidth="1"/>
    <col min="14086" max="14086" width="41.125" style="61" customWidth="1"/>
    <col min="14087" max="14087" width="9.625" style="61" customWidth="1"/>
    <col min="14088" max="14336" width="8.125" style="61"/>
    <col min="14337" max="14337" width="3.75" style="61" customWidth="1"/>
    <col min="14338" max="14338" width="5.125" style="61" customWidth="1"/>
    <col min="14339" max="14339" width="41.125" style="61" customWidth="1"/>
    <col min="14340" max="14340" width="9.625" style="61" customWidth="1"/>
    <col min="14341" max="14341" width="5.125" style="61" customWidth="1"/>
    <col min="14342" max="14342" width="41.125" style="61" customWidth="1"/>
    <col min="14343" max="14343" width="9.625" style="61" customWidth="1"/>
    <col min="14344" max="14592" width="8.125" style="61"/>
    <col min="14593" max="14593" width="3.75" style="61" customWidth="1"/>
    <col min="14594" max="14594" width="5.125" style="61" customWidth="1"/>
    <col min="14595" max="14595" width="41.125" style="61" customWidth="1"/>
    <col min="14596" max="14596" width="9.625" style="61" customWidth="1"/>
    <col min="14597" max="14597" width="5.125" style="61" customWidth="1"/>
    <col min="14598" max="14598" width="41.125" style="61" customWidth="1"/>
    <col min="14599" max="14599" width="9.625" style="61" customWidth="1"/>
    <col min="14600" max="14848" width="8.125" style="61"/>
    <col min="14849" max="14849" width="3.75" style="61" customWidth="1"/>
    <col min="14850" max="14850" width="5.125" style="61" customWidth="1"/>
    <col min="14851" max="14851" width="41.125" style="61" customWidth="1"/>
    <col min="14852" max="14852" width="9.625" style="61" customWidth="1"/>
    <col min="14853" max="14853" width="5.125" style="61" customWidth="1"/>
    <col min="14854" max="14854" width="41.125" style="61" customWidth="1"/>
    <col min="14855" max="14855" width="9.625" style="61" customWidth="1"/>
    <col min="14856" max="15104" width="8.125" style="61"/>
    <col min="15105" max="15105" width="3.75" style="61" customWidth="1"/>
    <col min="15106" max="15106" width="5.125" style="61" customWidth="1"/>
    <col min="15107" max="15107" width="41.125" style="61" customWidth="1"/>
    <col min="15108" max="15108" width="9.625" style="61" customWidth="1"/>
    <col min="15109" max="15109" width="5.125" style="61" customWidth="1"/>
    <col min="15110" max="15110" width="41.125" style="61" customWidth="1"/>
    <col min="15111" max="15111" width="9.625" style="61" customWidth="1"/>
    <col min="15112" max="15360" width="8.125" style="61"/>
    <col min="15361" max="15361" width="3.75" style="61" customWidth="1"/>
    <col min="15362" max="15362" width="5.125" style="61" customWidth="1"/>
    <col min="15363" max="15363" width="41.125" style="61" customWidth="1"/>
    <col min="15364" max="15364" width="9.625" style="61" customWidth="1"/>
    <col min="15365" max="15365" width="5.125" style="61" customWidth="1"/>
    <col min="15366" max="15366" width="41.125" style="61" customWidth="1"/>
    <col min="15367" max="15367" width="9.625" style="61" customWidth="1"/>
    <col min="15368" max="15616" width="8.125" style="61"/>
    <col min="15617" max="15617" width="3.75" style="61" customWidth="1"/>
    <col min="15618" max="15618" width="5.125" style="61" customWidth="1"/>
    <col min="15619" max="15619" width="41.125" style="61" customWidth="1"/>
    <col min="15620" max="15620" width="9.625" style="61" customWidth="1"/>
    <col min="15621" max="15621" width="5.125" style="61" customWidth="1"/>
    <col min="15622" max="15622" width="41.125" style="61" customWidth="1"/>
    <col min="15623" max="15623" width="9.625" style="61" customWidth="1"/>
    <col min="15624" max="15872" width="8.125" style="61"/>
    <col min="15873" max="15873" width="3.75" style="61" customWidth="1"/>
    <col min="15874" max="15874" width="5.125" style="61" customWidth="1"/>
    <col min="15875" max="15875" width="41.125" style="61" customWidth="1"/>
    <col min="15876" max="15876" width="9.625" style="61" customWidth="1"/>
    <col min="15877" max="15877" width="5.125" style="61" customWidth="1"/>
    <col min="15878" max="15878" width="41.125" style="61" customWidth="1"/>
    <col min="15879" max="15879" width="9.625" style="61" customWidth="1"/>
    <col min="15880" max="16128" width="8.125" style="61"/>
    <col min="16129" max="16129" width="3.75" style="61" customWidth="1"/>
    <col min="16130" max="16130" width="5.125" style="61" customWidth="1"/>
    <col min="16131" max="16131" width="41.125" style="61" customWidth="1"/>
    <col min="16132" max="16132" width="9.625" style="61" customWidth="1"/>
    <col min="16133" max="16133" width="5.125" style="61" customWidth="1"/>
    <col min="16134" max="16134" width="41.125" style="61" customWidth="1"/>
    <col min="16135" max="16135" width="9.625" style="61" customWidth="1"/>
    <col min="16136" max="16384" width="8.125" style="61"/>
  </cols>
  <sheetData>
    <row r="1" spans="1:8" ht="22.9" customHeight="1">
      <c r="A1" s="59" t="s">
        <v>92</v>
      </c>
    </row>
    <row r="2" spans="1:8" ht="25.15" customHeight="1">
      <c r="A2" s="62" t="s">
        <v>41</v>
      </c>
      <c r="B2" s="63"/>
      <c r="C2" s="63"/>
      <c r="F2" s="64"/>
    </row>
    <row r="3" spans="1:8" ht="21" customHeight="1">
      <c r="B3" s="65"/>
      <c r="C3" s="63"/>
      <c r="D3" s="66"/>
      <c r="F3" s="64"/>
      <c r="G3" s="67" t="s">
        <v>14</v>
      </c>
    </row>
    <row r="4" spans="1:8" ht="21" customHeight="1">
      <c r="B4" s="65"/>
      <c r="C4" s="63"/>
      <c r="D4" s="66"/>
      <c r="F4" s="64"/>
      <c r="G4" s="67" t="s">
        <v>222</v>
      </c>
    </row>
    <row r="5" spans="1:8" ht="25.15" customHeight="1">
      <c r="A5" s="69" t="s">
        <v>15</v>
      </c>
      <c r="B5" s="70"/>
      <c r="C5" s="71" t="s">
        <v>16</v>
      </c>
      <c r="D5" s="71" t="s">
        <v>17</v>
      </c>
      <c r="E5" s="71"/>
      <c r="F5" s="71" t="s">
        <v>16</v>
      </c>
      <c r="G5" s="71" t="s">
        <v>17</v>
      </c>
      <c r="H5" s="58"/>
    </row>
    <row r="6" spans="1:8" ht="25.15" customHeight="1">
      <c r="A6" s="72"/>
      <c r="B6" s="71">
        <v>1</v>
      </c>
      <c r="C6" s="73" t="s">
        <v>100</v>
      </c>
      <c r="D6" s="95"/>
      <c r="E6" s="71">
        <v>15</v>
      </c>
      <c r="F6" s="73"/>
      <c r="G6" s="95"/>
      <c r="H6" s="58"/>
    </row>
    <row r="7" spans="1:8" ht="25.15" customHeight="1">
      <c r="A7" s="78" t="s">
        <v>97</v>
      </c>
      <c r="B7" s="71">
        <v>2</v>
      </c>
      <c r="C7" s="73" t="s">
        <v>101</v>
      </c>
      <c r="D7" s="95"/>
      <c r="E7" s="71">
        <v>16</v>
      </c>
      <c r="F7" s="73"/>
      <c r="G7" s="95"/>
      <c r="H7" s="58"/>
    </row>
    <row r="8" spans="1:8" ht="25.15" customHeight="1">
      <c r="A8" s="78"/>
      <c r="B8" s="71">
        <v>3</v>
      </c>
      <c r="C8" s="73" t="s">
        <v>99</v>
      </c>
      <c r="D8" s="95"/>
      <c r="E8" s="71">
        <v>17</v>
      </c>
      <c r="F8" s="73"/>
      <c r="G8" s="95"/>
      <c r="H8" s="58"/>
    </row>
    <row r="9" spans="1:8" ht="25.15" customHeight="1">
      <c r="A9" s="78" t="s">
        <v>94</v>
      </c>
      <c r="B9" s="71">
        <v>4</v>
      </c>
      <c r="C9" s="73"/>
      <c r="D9" s="95"/>
      <c r="E9" s="71">
        <v>18</v>
      </c>
      <c r="F9" s="73"/>
      <c r="G9" s="95"/>
      <c r="H9" s="58"/>
    </row>
    <row r="10" spans="1:8" ht="25.15" customHeight="1">
      <c r="A10" s="78"/>
      <c r="B10" s="71">
        <v>5</v>
      </c>
      <c r="C10" s="73"/>
      <c r="D10" s="95"/>
      <c r="E10" s="71">
        <v>19</v>
      </c>
      <c r="F10" s="73"/>
      <c r="G10" s="95"/>
      <c r="H10" s="58"/>
    </row>
    <row r="11" spans="1:8" ht="25.15" customHeight="1">
      <c r="A11" s="78" t="s">
        <v>98</v>
      </c>
      <c r="B11" s="71">
        <v>6</v>
      </c>
      <c r="C11" s="73"/>
      <c r="D11" s="95"/>
      <c r="E11" s="71">
        <v>20</v>
      </c>
      <c r="F11" s="73"/>
      <c r="G11" s="95"/>
      <c r="H11" s="58"/>
    </row>
    <row r="12" spans="1:8" ht="25.15" customHeight="1">
      <c r="A12" s="78" t="s">
        <v>93</v>
      </c>
      <c r="B12" s="71">
        <v>7</v>
      </c>
      <c r="C12" s="73"/>
      <c r="D12" s="95"/>
      <c r="E12" s="71">
        <v>21</v>
      </c>
      <c r="F12" s="73"/>
      <c r="G12" s="95"/>
      <c r="H12" s="58"/>
    </row>
    <row r="13" spans="1:8" ht="25.15" customHeight="1">
      <c r="A13" s="78"/>
      <c r="B13" s="71">
        <v>8</v>
      </c>
      <c r="C13" s="73"/>
      <c r="D13" s="95"/>
      <c r="E13" s="71">
        <v>22</v>
      </c>
      <c r="F13" s="73"/>
      <c r="G13" s="95"/>
      <c r="H13" s="58"/>
    </row>
    <row r="14" spans="1:8" ht="25.15" customHeight="1">
      <c r="A14" s="78" t="s">
        <v>94</v>
      </c>
      <c r="B14" s="71">
        <v>9</v>
      </c>
      <c r="C14" s="73"/>
      <c r="D14" s="95"/>
      <c r="E14" s="71">
        <v>23</v>
      </c>
      <c r="F14" s="73"/>
      <c r="G14" s="95"/>
      <c r="H14" s="58"/>
    </row>
    <row r="15" spans="1:8" ht="25.15" customHeight="1">
      <c r="A15" s="78"/>
      <c r="B15" s="71">
        <v>10</v>
      </c>
      <c r="C15" s="73"/>
      <c r="D15" s="95"/>
      <c r="E15" s="71">
        <v>24</v>
      </c>
      <c r="F15" s="73"/>
      <c r="G15" s="95"/>
      <c r="H15" s="58"/>
    </row>
    <row r="16" spans="1:8" ht="25.15" customHeight="1">
      <c r="A16" s="78" t="s">
        <v>95</v>
      </c>
      <c r="B16" s="71">
        <v>11</v>
      </c>
      <c r="C16" s="73"/>
      <c r="D16" s="95"/>
      <c r="E16" s="71">
        <v>25</v>
      </c>
      <c r="F16" s="74"/>
      <c r="G16" s="95"/>
      <c r="H16" s="58"/>
    </row>
    <row r="17" spans="1:8" ht="25.15" customHeight="1">
      <c r="A17" s="78"/>
      <c r="B17" s="71">
        <v>12</v>
      </c>
      <c r="C17" s="73"/>
      <c r="D17" s="95"/>
      <c r="E17" s="71">
        <v>26</v>
      </c>
      <c r="F17" s="73"/>
      <c r="G17" s="95"/>
      <c r="H17" s="58"/>
    </row>
    <row r="18" spans="1:8" ht="25.15" customHeight="1">
      <c r="A18" s="78" t="s">
        <v>96</v>
      </c>
      <c r="B18" s="71">
        <v>13</v>
      </c>
      <c r="C18" s="73"/>
      <c r="D18" s="95"/>
      <c r="E18" s="75">
        <v>27</v>
      </c>
      <c r="F18" s="76"/>
      <c r="G18" s="95"/>
      <c r="H18" s="58"/>
    </row>
    <row r="19" spans="1:8" ht="25.15" customHeight="1">
      <c r="A19" s="68"/>
      <c r="B19" s="71">
        <v>14</v>
      </c>
      <c r="C19" s="73"/>
      <c r="D19" s="95"/>
      <c r="E19" s="77">
        <v>28</v>
      </c>
      <c r="F19" s="76"/>
      <c r="G19" s="91"/>
      <c r="H19" s="58"/>
    </row>
    <row r="26" spans="1:8" ht="25.5" customHeight="1"/>
  </sheetData>
  <sheetProtection algorithmName="SHA-512" hashValue="daYfJFdW6sHN4uN2YMIBcq87jNxD5nRE8DCfM7ckOIWf3VAIdsF0PXVjWSZnbVhuUjnerRsrRNLqizQKNzRyJA==" saltValue="IeUMH3Nbt6xJ27qO+Xuvvg=="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436EF885-AE88-40AD-A03C-97744FF20143}">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07DE-812D-4DD2-A5AC-3680FE08AE1B}">
  <sheetPr codeName="Sheet9">
    <pageSetUpPr fitToPage="1"/>
  </sheetPr>
  <dimension ref="A1:AA13"/>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27" ht="24" customHeight="1">
      <c r="A1" s="55" t="s">
        <v>92</v>
      </c>
      <c r="B1" s="55"/>
      <c r="C1" s="55"/>
      <c r="D1" s="55"/>
      <c r="E1" s="55"/>
      <c r="F1" s="55"/>
      <c r="G1" s="55"/>
      <c r="H1" s="55"/>
      <c r="I1" s="55"/>
      <c r="J1" s="55"/>
      <c r="L1" s="57"/>
    </row>
    <row r="2" spans="1:27" ht="20.100000000000001" customHeight="1">
      <c r="A2" s="56" t="s">
        <v>103</v>
      </c>
    </row>
    <row r="3" spans="1:27" ht="20.100000000000001" customHeight="1">
      <c r="A3" s="56" t="s">
        <v>106</v>
      </c>
      <c r="I3" s="299"/>
      <c r="J3" s="345"/>
      <c r="K3" s="345"/>
      <c r="L3" s="346"/>
      <c r="M3" s="346"/>
      <c r="N3" s="347"/>
      <c r="P3" s="56" t="s">
        <v>49</v>
      </c>
    </row>
    <row r="4" spans="1:27" ht="7.9" customHeight="1"/>
    <row r="5" spans="1:27" ht="20.100000000000001" customHeight="1">
      <c r="A5" s="56" t="s">
        <v>107</v>
      </c>
      <c r="I5" s="299"/>
      <c r="J5" s="345"/>
      <c r="K5" s="345"/>
      <c r="L5" s="346"/>
      <c r="M5" s="346"/>
      <c r="N5" s="347"/>
      <c r="P5" s="56" t="s">
        <v>102</v>
      </c>
    </row>
    <row r="6" spans="1:27" ht="7.9" customHeight="1"/>
    <row r="7" spans="1:27" ht="20.100000000000001" customHeight="1">
      <c r="A7" s="56" t="s">
        <v>104</v>
      </c>
      <c r="I7" s="299"/>
      <c r="J7" s="345"/>
      <c r="K7" s="345"/>
      <c r="L7" s="346"/>
      <c r="M7" s="346"/>
      <c r="N7" s="347"/>
      <c r="P7" s="56" t="s">
        <v>105</v>
      </c>
    </row>
    <row r="8" spans="1:27" ht="7.9" customHeight="1"/>
    <row r="9" spans="1:27" ht="7.15" customHeight="1"/>
    <row r="10" spans="1:27" ht="20.100000000000001" customHeight="1">
      <c r="A10" s="56" t="s">
        <v>108</v>
      </c>
    </row>
    <row r="11" spans="1:27" ht="20.100000000000001" customHeight="1">
      <c r="A11" s="56" t="s">
        <v>109</v>
      </c>
      <c r="V11" s="307"/>
      <c r="W11" s="348"/>
      <c r="X11" s="348"/>
      <c r="Y11" s="347"/>
      <c r="AA11" s="56" t="s">
        <v>49</v>
      </c>
    </row>
    <row r="12" spans="1:27" ht="7.9" customHeight="1"/>
    <row r="13" spans="1:27" ht="7.9" customHeight="1"/>
  </sheetData>
  <sheetProtection algorithmName="SHA-512" hashValue="4y81FOopsBf3rHKuRKQrxsKoQJD/r+wmxN771n5WkzpzBhgTb4GlR4/7icgcGXXN3sCrsTLNgUeePO/MR3sXNQ==" saltValue="RUMD3KNEAO8QT6SAe2RKwA==" spinCount="100000" sheet="1" objects="1" scenarios="1"/>
  <mergeCells count="4">
    <mergeCell ref="I3:N3"/>
    <mergeCell ref="I5:N5"/>
    <mergeCell ref="I7:N7"/>
    <mergeCell ref="V11:Y11"/>
  </mergeCells>
  <phoneticPr fontId="3"/>
  <dataValidations count="8">
    <dataValidation operator="equal" allowBlank="1" showErrorMessage="1" errorTitle="入力規則違反" error="リストから選択してください" sqref="I7:N7" xr:uid="{49E8CF4E-791A-4436-9D51-DDBCD701D037}"/>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2572D940-C03D-458F-BB24-5E33F93A1D3C}">
      <formula1>"いる,いない,非該当"</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A3D2AADC-EF30-406A-8A84-73547CFD152B}">
      <formula1>"○"</formula1>
      <formula2>0</formula2>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019182E1-8AE5-4534-87D1-8D718584EEF8}">
      <formula1>"○"</formula1>
      <formula2>0</formula2>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D68B0841-3FE1-45CA-8ADD-3D25264DB55E}">
      <formula1>"いる,いない"</formula1>
    </dataValidation>
    <dataValidation type="list" operator="equal" allowBlank="1" showErrorMessage="1" errorTitle="入力規則違反" error="リストから選択してください" sqref="I5:N5" xr:uid="{D5BE780C-2557-4228-A605-15128FC6315D}">
      <formula1>"保育日誌,学校日誌,その他"</formula1>
    </dataValidation>
    <dataValidation type="list" operator="equal" allowBlank="1" showErrorMessage="1" errorTitle="入力規則違反" error="リストから選択してください" sqref="I3:N3" xr:uid="{599A269B-3CF7-4F5E-B737-9E3749B00B64}">
      <formula1>"○,×"</formula1>
    </dataValidation>
    <dataValidation type="list" allowBlank="1" showInputMessage="1" showErrorMessage="1" sqref="V11:Y11" xr:uid="{B7A74B72-40AD-4551-90ED-1334EF441748}">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CD55-52A5-4B63-AFE3-82A8D2B5FAAB}">
  <sheetPr codeName="Sheet10">
    <pageSetUpPr fitToPage="1"/>
  </sheetPr>
  <dimension ref="A1:AJ40"/>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30" ht="20.100000000000001" customHeight="1">
      <c r="A1" s="56" t="s">
        <v>380</v>
      </c>
    </row>
    <row r="2" spans="1:30" ht="20.100000000000001" customHeight="1">
      <c r="A2" s="56" t="s">
        <v>383</v>
      </c>
    </row>
    <row r="3" spans="1:30" ht="7.9" customHeight="1"/>
    <row r="4" spans="1:30" ht="20.100000000000001" customHeight="1">
      <c r="A4" s="56" t="s">
        <v>110</v>
      </c>
      <c r="J4" s="349"/>
      <c r="K4" s="350"/>
      <c r="L4" s="350"/>
      <c r="M4" s="351"/>
      <c r="O4" s="56" t="s">
        <v>49</v>
      </c>
    </row>
    <row r="5" spans="1:30" ht="7.9" customHeight="1"/>
    <row r="6" spans="1:30" ht="20.100000000000001" customHeight="1">
      <c r="A6" s="56" t="s">
        <v>384</v>
      </c>
    </row>
    <row r="7" spans="1:30" ht="7.9" customHeight="1"/>
    <row r="8" spans="1:30" ht="18" customHeight="1">
      <c r="D8" s="352" t="s">
        <v>111</v>
      </c>
      <c r="E8" s="352"/>
      <c r="F8" s="352"/>
      <c r="G8" s="352"/>
      <c r="H8" s="353"/>
      <c r="I8" s="353"/>
      <c r="J8" s="353"/>
      <c r="K8" s="353"/>
      <c r="L8" s="353"/>
      <c r="M8" s="353"/>
      <c r="N8" s="353"/>
      <c r="O8" s="353"/>
      <c r="P8" s="353"/>
      <c r="Q8" s="353"/>
      <c r="R8" s="353"/>
      <c r="S8" s="353"/>
      <c r="T8" s="353"/>
      <c r="U8" s="353"/>
      <c r="V8" s="353"/>
      <c r="W8" s="353"/>
      <c r="X8" s="353"/>
      <c r="Y8" s="353"/>
      <c r="Z8" s="353"/>
      <c r="AA8" s="354"/>
      <c r="AB8" s="355"/>
      <c r="AC8" s="355"/>
      <c r="AD8" s="356"/>
    </row>
    <row r="9" spans="1:30" ht="18" customHeight="1">
      <c r="D9" s="353"/>
      <c r="E9" s="353"/>
      <c r="F9" s="353"/>
      <c r="G9" s="353"/>
      <c r="H9" s="353"/>
      <c r="I9" s="353"/>
      <c r="J9" s="353"/>
      <c r="K9" s="353"/>
      <c r="L9" s="353"/>
      <c r="M9" s="353"/>
      <c r="N9" s="353"/>
      <c r="O9" s="353"/>
      <c r="P9" s="353"/>
      <c r="Q9" s="353"/>
      <c r="R9" s="353"/>
      <c r="S9" s="353"/>
      <c r="T9" s="353"/>
      <c r="U9" s="353"/>
      <c r="V9" s="353"/>
      <c r="W9" s="353"/>
      <c r="X9" s="353"/>
      <c r="Y9" s="353"/>
      <c r="Z9" s="353"/>
      <c r="AA9" s="357"/>
      <c r="AB9" s="358"/>
      <c r="AC9" s="358"/>
      <c r="AD9" s="359"/>
    </row>
    <row r="10" spans="1:30" ht="18" customHeight="1">
      <c r="D10" s="352" t="s">
        <v>115</v>
      </c>
      <c r="E10" s="352"/>
      <c r="F10" s="352"/>
      <c r="G10" s="352"/>
      <c r="H10" s="353"/>
      <c r="I10" s="353"/>
      <c r="J10" s="353"/>
      <c r="K10" s="353"/>
      <c r="L10" s="353"/>
      <c r="M10" s="353"/>
      <c r="N10" s="353"/>
      <c r="O10" s="353"/>
      <c r="P10" s="353"/>
      <c r="Q10" s="353"/>
      <c r="R10" s="353"/>
      <c r="S10" s="353"/>
      <c r="T10" s="353"/>
      <c r="U10" s="353"/>
      <c r="V10" s="353"/>
      <c r="W10" s="353"/>
      <c r="X10" s="353"/>
      <c r="Y10" s="353"/>
      <c r="Z10" s="353"/>
      <c r="AA10" s="354"/>
      <c r="AB10" s="355"/>
      <c r="AC10" s="355"/>
      <c r="AD10" s="356"/>
    </row>
    <row r="11" spans="1:30" ht="18" customHeight="1">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7"/>
      <c r="AB11" s="358"/>
      <c r="AC11" s="358"/>
      <c r="AD11" s="359"/>
    </row>
    <row r="12" spans="1:30" ht="7.9" customHeight="1"/>
    <row r="13" spans="1:30" ht="20.100000000000001" customHeight="1">
      <c r="A13" s="56" t="s">
        <v>385</v>
      </c>
    </row>
    <row r="14" spans="1:30" ht="7.9" customHeight="1"/>
    <row r="15" spans="1:30" ht="20.100000000000001" customHeight="1">
      <c r="A15" s="56" t="s">
        <v>112</v>
      </c>
      <c r="J15" s="349"/>
      <c r="K15" s="350"/>
      <c r="L15" s="350"/>
      <c r="M15" s="351"/>
      <c r="O15" s="56" t="s">
        <v>49</v>
      </c>
    </row>
    <row r="16" spans="1:30" ht="7.9" customHeight="1"/>
    <row r="17" spans="1:36" ht="20.100000000000001" customHeight="1">
      <c r="A17" s="56" t="s">
        <v>113</v>
      </c>
      <c r="J17" s="349"/>
      <c r="K17" s="360"/>
      <c r="L17" s="360"/>
      <c r="M17" s="360"/>
      <c r="N17" s="360"/>
      <c r="O17" s="351"/>
      <c r="Q17" s="56" t="s">
        <v>114</v>
      </c>
    </row>
    <row r="18" spans="1:36" ht="7.9" customHeight="1"/>
    <row r="19" spans="1:36" ht="20.100000000000001" customHeight="1">
      <c r="A19" s="56" t="s">
        <v>221</v>
      </c>
    </row>
    <row r="20" spans="1:36" ht="7.9" customHeight="1"/>
    <row r="21" spans="1:36" ht="20.100000000000001" customHeight="1">
      <c r="A21" s="58"/>
      <c r="B21" s="58"/>
      <c r="C21" s="58"/>
      <c r="D21" s="361"/>
      <c r="E21" s="362"/>
      <c r="F21" s="362"/>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9"/>
    </row>
    <row r="22" spans="1:36" ht="20.100000000000001" customHeight="1">
      <c r="A22" s="58"/>
      <c r="B22" s="58"/>
      <c r="C22" s="58"/>
      <c r="D22" s="305"/>
      <c r="E22" s="306"/>
      <c r="F22" s="306"/>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330"/>
    </row>
    <row r="23" spans="1:36" ht="20.100000000000001" customHeight="1">
      <c r="A23" s="58"/>
      <c r="B23" s="58"/>
      <c r="C23" s="58"/>
      <c r="D23" s="305"/>
      <c r="E23" s="306"/>
      <c r="F23" s="306"/>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330"/>
    </row>
    <row r="24" spans="1:36" ht="20.100000000000001" customHeight="1">
      <c r="A24" s="58"/>
      <c r="B24" s="58"/>
      <c r="C24" s="58"/>
      <c r="D24" s="305"/>
      <c r="E24" s="306"/>
      <c r="F24" s="306"/>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330"/>
    </row>
    <row r="25" spans="1:36" ht="19.5" customHeight="1">
      <c r="A25" s="58"/>
      <c r="B25" s="58"/>
      <c r="C25" s="58"/>
      <c r="D25" s="363"/>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3"/>
    </row>
    <row r="26" spans="1:36" ht="7.9" customHeight="1"/>
    <row r="27" spans="1:36" ht="20.100000000000001" customHeight="1">
      <c r="A27" s="56" t="s">
        <v>381</v>
      </c>
    </row>
    <row r="28" spans="1:36" ht="7.9" customHeight="1"/>
    <row r="29" spans="1:36" ht="20.100000000000001" customHeight="1">
      <c r="A29" s="56" t="s">
        <v>116</v>
      </c>
      <c r="J29" s="349"/>
      <c r="K29" s="350"/>
      <c r="L29" s="350"/>
      <c r="M29" s="351"/>
      <c r="O29" s="56" t="s">
        <v>49</v>
      </c>
    </row>
    <row r="30" spans="1:36" ht="7.9" customHeight="1"/>
    <row r="31" spans="1:36" ht="20.100000000000001" customHeight="1">
      <c r="A31" s="56" t="s">
        <v>117</v>
      </c>
      <c r="J31" s="349"/>
      <c r="K31" s="360"/>
      <c r="L31" s="360"/>
      <c r="M31" s="360"/>
      <c r="N31" s="360"/>
      <c r="O31" s="351"/>
      <c r="Q31" s="56" t="s">
        <v>118</v>
      </c>
    </row>
    <row r="32" spans="1:36" ht="7.9" customHeight="1"/>
    <row r="33" spans="1:36" ht="20.100000000000001" customHeight="1">
      <c r="A33" s="56" t="s">
        <v>382</v>
      </c>
    </row>
    <row r="34" spans="1:36" ht="7.9" customHeight="1"/>
    <row r="35" spans="1:36" ht="20.100000000000001" customHeight="1">
      <c r="A35" s="58"/>
      <c r="B35" s="58"/>
      <c r="C35" s="58"/>
      <c r="D35" s="361"/>
      <c r="E35" s="362"/>
      <c r="F35" s="362"/>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9"/>
    </row>
    <row r="36" spans="1:36" ht="20.100000000000001" customHeight="1">
      <c r="A36" s="58"/>
      <c r="B36" s="58"/>
      <c r="C36" s="58"/>
      <c r="D36" s="305"/>
      <c r="E36" s="306"/>
      <c r="F36" s="306"/>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330"/>
    </row>
    <row r="37" spans="1:36" ht="20.100000000000001" customHeight="1">
      <c r="A37" s="58"/>
      <c r="B37" s="58"/>
      <c r="C37" s="58"/>
      <c r="D37" s="305"/>
      <c r="E37" s="306"/>
      <c r="F37" s="306"/>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330"/>
    </row>
    <row r="38" spans="1:36" ht="20.100000000000001" customHeight="1">
      <c r="A38" s="58"/>
      <c r="B38" s="58"/>
      <c r="C38" s="58"/>
      <c r="D38" s="305"/>
      <c r="E38" s="306"/>
      <c r="F38" s="306"/>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330"/>
    </row>
    <row r="39" spans="1:36" ht="19.5" customHeight="1">
      <c r="A39" s="58"/>
      <c r="B39" s="58"/>
      <c r="C39" s="58"/>
      <c r="D39" s="363"/>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3"/>
    </row>
    <row r="40" spans="1:36" ht="7.9" customHeight="1"/>
  </sheetData>
  <sheetProtection algorithmName="SHA-512" hashValue="zRpCReXZfQhL/luTFDT42gmkPtiN2kuJt5eKDgFlWPOn2kjekFx7MWkof1QAh9FEyNNUNjAqGvIGz/ZdZ+5CXg==" saltValue="JWf+024FqrxQhjPQHIgeuw==" spinCount="100000" sheet="1" objects="1" scenarios="1"/>
  <mergeCells count="11">
    <mergeCell ref="J17:O17"/>
    <mergeCell ref="D21:AJ25"/>
    <mergeCell ref="J29:M29"/>
    <mergeCell ref="J31:O31"/>
    <mergeCell ref="D35:AJ39"/>
    <mergeCell ref="J15:M15"/>
    <mergeCell ref="J4:M4"/>
    <mergeCell ref="D8:Z9"/>
    <mergeCell ref="AA8:AD9"/>
    <mergeCell ref="D10:Z11"/>
    <mergeCell ref="AA10:AD11"/>
  </mergeCells>
  <phoneticPr fontId="3"/>
  <dataValidations count="6">
    <dataValidation type="list" allowBlank="1" showInputMessage="1" showErrorMessage="1" sqref="J4:M4 AA8:AD8 AA10:AD10 J15:M15 J29:M29" xr:uid="{76E32252-C4D1-429F-B9B5-4D86BB2CF502}">
      <formula1>"○,×"</formula1>
    </dataValidation>
    <dataValidation operator="equal" allowBlank="1" showErrorMessage="1" errorTitle="入力規則違反" error="リストから選択してください" sqref="D21:AJ25 D35:AJ39" xr:uid="{578E584D-66AD-4896-B8F3-1F87DD599879}"/>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D937E867-B501-42C9-8455-7C1B06E13D0F}">
      <formula1>"いる,いない,非該当"</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6928D306-981A-432F-AD65-BD739C53FFB3}">
      <formula1>"○"</formula1>
      <formula2>0</formula2>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9E5853C7-B9E2-4D5C-A34A-332DA0A34806}">
      <formula1>"○"</formula1>
      <formula2>0</formula2>
    </dataValidation>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4E38F6EC-82D2-4A0B-9138-4C39E641DE37}">
      <formula1>"いる,いない"</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4282-4F3A-411F-8437-B6D21FB65390}">
  <sheetPr codeName="Sheet11">
    <pageSetUpPr fitToPage="1"/>
  </sheetPr>
  <dimension ref="A1:H26"/>
  <sheetViews>
    <sheetView showGridLines="0" view="pageBreakPreview" zoomScaleNormal="100" zoomScaleSheetLayoutView="100" workbookViewId="0"/>
  </sheetViews>
  <sheetFormatPr defaultColWidth="8.125" defaultRowHeight="13.5"/>
  <cols>
    <col min="1" max="1" width="3.75" style="60" customWidth="1"/>
    <col min="2" max="2" width="5.125" style="60" customWidth="1"/>
    <col min="3" max="3" width="41.125" style="61" customWidth="1"/>
    <col min="4" max="4" width="9.625" style="61" customWidth="1"/>
    <col min="5" max="5" width="5.125" style="60" customWidth="1"/>
    <col min="6" max="6" width="41.125" style="61" customWidth="1"/>
    <col min="7" max="7" width="9.625" style="61" customWidth="1"/>
    <col min="8" max="256" width="8.125" style="61"/>
    <col min="257" max="257" width="3.75" style="61" customWidth="1"/>
    <col min="258" max="258" width="5.125" style="61" customWidth="1"/>
    <col min="259" max="259" width="41.125" style="61" customWidth="1"/>
    <col min="260" max="260" width="9.625" style="61" customWidth="1"/>
    <col min="261" max="261" width="5.125" style="61" customWidth="1"/>
    <col min="262" max="262" width="41.125" style="61" customWidth="1"/>
    <col min="263" max="263" width="9.625" style="61" customWidth="1"/>
    <col min="264" max="512" width="8.125" style="61"/>
    <col min="513" max="513" width="3.75" style="61" customWidth="1"/>
    <col min="514" max="514" width="5.125" style="61" customWidth="1"/>
    <col min="515" max="515" width="41.125" style="61" customWidth="1"/>
    <col min="516" max="516" width="9.625" style="61" customWidth="1"/>
    <col min="517" max="517" width="5.125" style="61" customWidth="1"/>
    <col min="518" max="518" width="41.125" style="61" customWidth="1"/>
    <col min="519" max="519" width="9.625" style="61" customWidth="1"/>
    <col min="520" max="768" width="8.125" style="61"/>
    <col min="769" max="769" width="3.75" style="61" customWidth="1"/>
    <col min="770" max="770" width="5.125" style="61" customWidth="1"/>
    <col min="771" max="771" width="41.125" style="61" customWidth="1"/>
    <col min="772" max="772" width="9.625" style="61" customWidth="1"/>
    <col min="773" max="773" width="5.125" style="61" customWidth="1"/>
    <col min="774" max="774" width="41.125" style="61" customWidth="1"/>
    <col min="775" max="775" width="9.625" style="61" customWidth="1"/>
    <col min="776" max="1024" width="8.125" style="61"/>
    <col min="1025" max="1025" width="3.75" style="61" customWidth="1"/>
    <col min="1026" max="1026" width="5.125" style="61" customWidth="1"/>
    <col min="1027" max="1027" width="41.125" style="61" customWidth="1"/>
    <col min="1028" max="1028" width="9.625" style="61" customWidth="1"/>
    <col min="1029" max="1029" width="5.125" style="61" customWidth="1"/>
    <col min="1030" max="1030" width="41.125" style="61" customWidth="1"/>
    <col min="1031" max="1031" width="9.625" style="61" customWidth="1"/>
    <col min="1032" max="1280" width="8.125" style="61"/>
    <col min="1281" max="1281" width="3.75" style="61" customWidth="1"/>
    <col min="1282" max="1282" width="5.125" style="61" customWidth="1"/>
    <col min="1283" max="1283" width="41.125" style="61" customWidth="1"/>
    <col min="1284" max="1284" width="9.625" style="61" customWidth="1"/>
    <col min="1285" max="1285" width="5.125" style="61" customWidth="1"/>
    <col min="1286" max="1286" width="41.125" style="61" customWidth="1"/>
    <col min="1287" max="1287" width="9.625" style="61" customWidth="1"/>
    <col min="1288" max="1536" width="8.125" style="61"/>
    <col min="1537" max="1537" width="3.75" style="61" customWidth="1"/>
    <col min="1538" max="1538" width="5.125" style="61" customWidth="1"/>
    <col min="1539" max="1539" width="41.125" style="61" customWidth="1"/>
    <col min="1540" max="1540" width="9.625" style="61" customWidth="1"/>
    <col min="1541" max="1541" width="5.125" style="61" customWidth="1"/>
    <col min="1542" max="1542" width="41.125" style="61" customWidth="1"/>
    <col min="1543" max="1543" width="9.625" style="61" customWidth="1"/>
    <col min="1544" max="1792" width="8.125" style="61"/>
    <col min="1793" max="1793" width="3.75" style="61" customWidth="1"/>
    <col min="1794" max="1794" width="5.125" style="61" customWidth="1"/>
    <col min="1795" max="1795" width="41.125" style="61" customWidth="1"/>
    <col min="1796" max="1796" width="9.625" style="61" customWidth="1"/>
    <col min="1797" max="1797" width="5.125" style="61" customWidth="1"/>
    <col min="1798" max="1798" width="41.125" style="61" customWidth="1"/>
    <col min="1799" max="1799" width="9.625" style="61" customWidth="1"/>
    <col min="1800" max="2048" width="8.125" style="61"/>
    <col min="2049" max="2049" width="3.75" style="61" customWidth="1"/>
    <col min="2050" max="2050" width="5.125" style="61" customWidth="1"/>
    <col min="2051" max="2051" width="41.125" style="61" customWidth="1"/>
    <col min="2052" max="2052" width="9.625" style="61" customWidth="1"/>
    <col min="2053" max="2053" width="5.125" style="61" customWidth="1"/>
    <col min="2054" max="2054" width="41.125" style="61" customWidth="1"/>
    <col min="2055" max="2055" width="9.625" style="61" customWidth="1"/>
    <col min="2056" max="2304" width="8.125" style="61"/>
    <col min="2305" max="2305" width="3.75" style="61" customWidth="1"/>
    <col min="2306" max="2306" width="5.125" style="61" customWidth="1"/>
    <col min="2307" max="2307" width="41.125" style="61" customWidth="1"/>
    <col min="2308" max="2308" width="9.625" style="61" customWidth="1"/>
    <col min="2309" max="2309" width="5.125" style="61" customWidth="1"/>
    <col min="2310" max="2310" width="41.125" style="61" customWidth="1"/>
    <col min="2311" max="2311" width="9.625" style="61" customWidth="1"/>
    <col min="2312" max="2560" width="8.125" style="61"/>
    <col min="2561" max="2561" width="3.75" style="61" customWidth="1"/>
    <col min="2562" max="2562" width="5.125" style="61" customWidth="1"/>
    <col min="2563" max="2563" width="41.125" style="61" customWidth="1"/>
    <col min="2564" max="2564" width="9.625" style="61" customWidth="1"/>
    <col min="2565" max="2565" width="5.125" style="61" customWidth="1"/>
    <col min="2566" max="2566" width="41.125" style="61" customWidth="1"/>
    <col min="2567" max="2567" width="9.625" style="61" customWidth="1"/>
    <col min="2568" max="2816" width="8.125" style="61"/>
    <col min="2817" max="2817" width="3.75" style="61" customWidth="1"/>
    <col min="2818" max="2818" width="5.125" style="61" customWidth="1"/>
    <col min="2819" max="2819" width="41.125" style="61" customWidth="1"/>
    <col min="2820" max="2820" width="9.625" style="61" customWidth="1"/>
    <col min="2821" max="2821" width="5.125" style="61" customWidth="1"/>
    <col min="2822" max="2822" width="41.125" style="61" customWidth="1"/>
    <col min="2823" max="2823" width="9.625" style="61" customWidth="1"/>
    <col min="2824" max="3072" width="8.125" style="61"/>
    <col min="3073" max="3073" width="3.75" style="61" customWidth="1"/>
    <col min="3074" max="3074" width="5.125" style="61" customWidth="1"/>
    <col min="3075" max="3075" width="41.125" style="61" customWidth="1"/>
    <col min="3076" max="3076" width="9.625" style="61" customWidth="1"/>
    <col min="3077" max="3077" width="5.125" style="61" customWidth="1"/>
    <col min="3078" max="3078" width="41.125" style="61" customWidth="1"/>
    <col min="3079" max="3079" width="9.625" style="61" customWidth="1"/>
    <col min="3080" max="3328" width="8.125" style="61"/>
    <col min="3329" max="3329" width="3.75" style="61" customWidth="1"/>
    <col min="3330" max="3330" width="5.125" style="61" customWidth="1"/>
    <col min="3331" max="3331" width="41.125" style="61" customWidth="1"/>
    <col min="3332" max="3332" width="9.625" style="61" customWidth="1"/>
    <col min="3333" max="3333" width="5.125" style="61" customWidth="1"/>
    <col min="3334" max="3334" width="41.125" style="61" customWidth="1"/>
    <col min="3335" max="3335" width="9.625" style="61" customWidth="1"/>
    <col min="3336" max="3584" width="8.125" style="61"/>
    <col min="3585" max="3585" width="3.75" style="61" customWidth="1"/>
    <col min="3586" max="3586" width="5.125" style="61" customWidth="1"/>
    <col min="3587" max="3587" width="41.125" style="61" customWidth="1"/>
    <col min="3588" max="3588" width="9.625" style="61" customWidth="1"/>
    <col min="3589" max="3589" width="5.125" style="61" customWidth="1"/>
    <col min="3590" max="3590" width="41.125" style="61" customWidth="1"/>
    <col min="3591" max="3591" width="9.625" style="61" customWidth="1"/>
    <col min="3592" max="3840" width="8.125" style="61"/>
    <col min="3841" max="3841" width="3.75" style="61" customWidth="1"/>
    <col min="3842" max="3842" width="5.125" style="61" customWidth="1"/>
    <col min="3843" max="3843" width="41.125" style="61" customWidth="1"/>
    <col min="3844" max="3844" width="9.625" style="61" customWidth="1"/>
    <col min="3845" max="3845" width="5.125" style="61" customWidth="1"/>
    <col min="3846" max="3846" width="41.125" style="61" customWidth="1"/>
    <col min="3847" max="3847" width="9.625" style="61" customWidth="1"/>
    <col min="3848" max="4096" width="8.125" style="61"/>
    <col min="4097" max="4097" width="3.75" style="61" customWidth="1"/>
    <col min="4098" max="4098" width="5.125" style="61" customWidth="1"/>
    <col min="4099" max="4099" width="41.125" style="61" customWidth="1"/>
    <col min="4100" max="4100" width="9.625" style="61" customWidth="1"/>
    <col min="4101" max="4101" width="5.125" style="61" customWidth="1"/>
    <col min="4102" max="4102" width="41.125" style="61" customWidth="1"/>
    <col min="4103" max="4103" width="9.625" style="61" customWidth="1"/>
    <col min="4104" max="4352" width="8.125" style="61"/>
    <col min="4353" max="4353" width="3.75" style="61" customWidth="1"/>
    <col min="4354" max="4354" width="5.125" style="61" customWidth="1"/>
    <col min="4355" max="4355" width="41.125" style="61" customWidth="1"/>
    <col min="4356" max="4356" width="9.625" style="61" customWidth="1"/>
    <col min="4357" max="4357" width="5.125" style="61" customWidth="1"/>
    <col min="4358" max="4358" width="41.125" style="61" customWidth="1"/>
    <col min="4359" max="4359" width="9.625" style="61" customWidth="1"/>
    <col min="4360" max="4608" width="8.125" style="61"/>
    <col min="4609" max="4609" width="3.75" style="61" customWidth="1"/>
    <col min="4610" max="4610" width="5.125" style="61" customWidth="1"/>
    <col min="4611" max="4611" width="41.125" style="61" customWidth="1"/>
    <col min="4612" max="4612" width="9.625" style="61" customWidth="1"/>
    <col min="4613" max="4613" width="5.125" style="61" customWidth="1"/>
    <col min="4614" max="4614" width="41.125" style="61" customWidth="1"/>
    <col min="4615" max="4615" width="9.625" style="61" customWidth="1"/>
    <col min="4616" max="4864" width="8.125" style="61"/>
    <col min="4865" max="4865" width="3.75" style="61" customWidth="1"/>
    <col min="4866" max="4866" width="5.125" style="61" customWidth="1"/>
    <col min="4867" max="4867" width="41.125" style="61" customWidth="1"/>
    <col min="4868" max="4868" width="9.625" style="61" customWidth="1"/>
    <col min="4869" max="4869" width="5.125" style="61" customWidth="1"/>
    <col min="4870" max="4870" width="41.125" style="61" customWidth="1"/>
    <col min="4871" max="4871" width="9.625" style="61" customWidth="1"/>
    <col min="4872" max="5120" width="8.125" style="61"/>
    <col min="5121" max="5121" width="3.75" style="61" customWidth="1"/>
    <col min="5122" max="5122" width="5.125" style="61" customWidth="1"/>
    <col min="5123" max="5123" width="41.125" style="61" customWidth="1"/>
    <col min="5124" max="5124" width="9.625" style="61" customWidth="1"/>
    <col min="5125" max="5125" width="5.125" style="61" customWidth="1"/>
    <col min="5126" max="5126" width="41.125" style="61" customWidth="1"/>
    <col min="5127" max="5127" width="9.625" style="61" customWidth="1"/>
    <col min="5128" max="5376" width="8.125" style="61"/>
    <col min="5377" max="5377" width="3.75" style="61" customWidth="1"/>
    <col min="5378" max="5378" width="5.125" style="61" customWidth="1"/>
    <col min="5379" max="5379" width="41.125" style="61" customWidth="1"/>
    <col min="5380" max="5380" width="9.625" style="61" customWidth="1"/>
    <col min="5381" max="5381" width="5.125" style="61" customWidth="1"/>
    <col min="5382" max="5382" width="41.125" style="61" customWidth="1"/>
    <col min="5383" max="5383" width="9.625" style="61" customWidth="1"/>
    <col min="5384" max="5632" width="8.125" style="61"/>
    <col min="5633" max="5633" width="3.75" style="61" customWidth="1"/>
    <col min="5634" max="5634" width="5.125" style="61" customWidth="1"/>
    <col min="5635" max="5635" width="41.125" style="61" customWidth="1"/>
    <col min="5636" max="5636" width="9.625" style="61" customWidth="1"/>
    <col min="5637" max="5637" width="5.125" style="61" customWidth="1"/>
    <col min="5638" max="5638" width="41.125" style="61" customWidth="1"/>
    <col min="5639" max="5639" width="9.625" style="61" customWidth="1"/>
    <col min="5640" max="5888" width="8.125" style="61"/>
    <col min="5889" max="5889" width="3.75" style="61" customWidth="1"/>
    <col min="5890" max="5890" width="5.125" style="61" customWidth="1"/>
    <col min="5891" max="5891" width="41.125" style="61" customWidth="1"/>
    <col min="5892" max="5892" width="9.625" style="61" customWidth="1"/>
    <col min="5893" max="5893" width="5.125" style="61" customWidth="1"/>
    <col min="5894" max="5894" width="41.125" style="61" customWidth="1"/>
    <col min="5895" max="5895" width="9.625" style="61" customWidth="1"/>
    <col min="5896" max="6144" width="8.125" style="61"/>
    <col min="6145" max="6145" width="3.75" style="61" customWidth="1"/>
    <col min="6146" max="6146" width="5.125" style="61" customWidth="1"/>
    <col min="6147" max="6147" width="41.125" style="61" customWidth="1"/>
    <col min="6148" max="6148" width="9.625" style="61" customWidth="1"/>
    <col min="6149" max="6149" width="5.125" style="61" customWidth="1"/>
    <col min="6150" max="6150" width="41.125" style="61" customWidth="1"/>
    <col min="6151" max="6151" width="9.625" style="61" customWidth="1"/>
    <col min="6152" max="6400" width="8.125" style="61"/>
    <col min="6401" max="6401" width="3.75" style="61" customWidth="1"/>
    <col min="6402" max="6402" width="5.125" style="61" customWidth="1"/>
    <col min="6403" max="6403" width="41.125" style="61" customWidth="1"/>
    <col min="6404" max="6404" width="9.625" style="61" customWidth="1"/>
    <col min="6405" max="6405" width="5.125" style="61" customWidth="1"/>
    <col min="6406" max="6406" width="41.125" style="61" customWidth="1"/>
    <col min="6407" max="6407" width="9.625" style="61" customWidth="1"/>
    <col min="6408" max="6656" width="8.125" style="61"/>
    <col min="6657" max="6657" width="3.75" style="61" customWidth="1"/>
    <col min="6658" max="6658" width="5.125" style="61" customWidth="1"/>
    <col min="6659" max="6659" width="41.125" style="61" customWidth="1"/>
    <col min="6660" max="6660" width="9.625" style="61" customWidth="1"/>
    <col min="6661" max="6661" width="5.125" style="61" customWidth="1"/>
    <col min="6662" max="6662" width="41.125" style="61" customWidth="1"/>
    <col min="6663" max="6663" width="9.625" style="61" customWidth="1"/>
    <col min="6664" max="6912" width="8.125" style="61"/>
    <col min="6913" max="6913" width="3.75" style="61" customWidth="1"/>
    <col min="6914" max="6914" width="5.125" style="61" customWidth="1"/>
    <col min="6915" max="6915" width="41.125" style="61" customWidth="1"/>
    <col min="6916" max="6916" width="9.625" style="61" customWidth="1"/>
    <col min="6917" max="6917" width="5.125" style="61" customWidth="1"/>
    <col min="6918" max="6918" width="41.125" style="61" customWidth="1"/>
    <col min="6919" max="6919" width="9.625" style="61" customWidth="1"/>
    <col min="6920" max="7168" width="8.125" style="61"/>
    <col min="7169" max="7169" width="3.75" style="61" customWidth="1"/>
    <col min="7170" max="7170" width="5.125" style="61" customWidth="1"/>
    <col min="7171" max="7171" width="41.125" style="61" customWidth="1"/>
    <col min="7172" max="7172" width="9.625" style="61" customWidth="1"/>
    <col min="7173" max="7173" width="5.125" style="61" customWidth="1"/>
    <col min="7174" max="7174" width="41.125" style="61" customWidth="1"/>
    <col min="7175" max="7175" width="9.625" style="61" customWidth="1"/>
    <col min="7176" max="7424" width="8.125" style="61"/>
    <col min="7425" max="7425" width="3.75" style="61" customWidth="1"/>
    <col min="7426" max="7426" width="5.125" style="61" customWidth="1"/>
    <col min="7427" max="7427" width="41.125" style="61" customWidth="1"/>
    <col min="7428" max="7428" width="9.625" style="61" customWidth="1"/>
    <col min="7429" max="7429" width="5.125" style="61" customWidth="1"/>
    <col min="7430" max="7430" width="41.125" style="61" customWidth="1"/>
    <col min="7431" max="7431" width="9.625" style="61" customWidth="1"/>
    <col min="7432" max="7680" width="8.125" style="61"/>
    <col min="7681" max="7681" width="3.75" style="61" customWidth="1"/>
    <col min="7682" max="7682" width="5.125" style="61" customWidth="1"/>
    <col min="7683" max="7683" width="41.125" style="61" customWidth="1"/>
    <col min="7684" max="7684" width="9.625" style="61" customWidth="1"/>
    <col min="7685" max="7685" width="5.125" style="61" customWidth="1"/>
    <col min="7686" max="7686" width="41.125" style="61" customWidth="1"/>
    <col min="7687" max="7687" width="9.625" style="61" customWidth="1"/>
    <col min="7688" max="7936" width="8.125" style="61"/>
    <col min="7937" max="7937" width="3.75" style="61" customWidth="1"/>
    <col min="7938" max="7938" width="5.125" style="61" customWidth="1"/>
    <col min="7939" max="7939" width="41.125" style="61" customWidth="1"/>
    <col min="7940" max="7940" width="9.625" style="61" customWidth="1"/>
    <col min="7941" max="7941" width="5.125" style="61" customWidth="1"/>
    <col min="7942" max="7942" width="41.125" style="61" customWidth="1"/>
    <col min="7943" max="7943" width="9.625" style="61" customWidth="1"/>
    <col min="7944" max="8192" width="8.125" style="61"/>
    <col min="8193" max="8193" width="3.75" style="61" customWidth="1"/>
    <col min="8194" max="8194" width="5.125" style="61" customWidth="1"/>
    <col min="8195" max="8195" width="41.125" style="61" customWidth="1"/>
    <col min="8196" max="8196" width="9.625" style="61" customWidth="1"/>
    <col min="8197" max="8197" width="5.125" style="61" customWidth="1"/>
    <col min="8198" max="8198" width="41.125" style="61" customWidth="1"/>
    <col min="8199" max="8199" width="9.625" style="61" customWidth="1"/>
    <col min="8200" max="8448" width="8.125" style="61"/>
    <col min="8449" max="8449" width="3.75" style="61" customWidth="1"/>
    <col min="8450" max="8450" width="5.125" style="61" customWidth="1"/>
    <col min="8451" max="8451" width="41.125" style="61" customWidth="1"/>
    <col min="8452" max="8452" width="9.625" style="61" customWidth="1"/>
    <col min="8453" max="8453" width="5.125" style="61" customWidth="1"/>
    <col min="8454" max="8454" width="41.125" style="61" customWidth="1"/>
    <col min="8455" max="8455" width="9.625" style="61" customWidth="1"/>
    <col min="8456" max="8704" width="8.125" style="61"/>
    <col min="8705" max="8705" width="3.75" style="61" customWidth="1"/>
    <col min="8706" max="8706" width="5.125" style="61" customWidth="1"/>
    <col min="8707" max="8707" width="41.125" style="61" customWidth="1"/>
    <col min="8708" max="8708" width="9.625" style="61" customWidth="1"/>
    <col min="8709" max="8709" width="5.125" style="61" customWidth="1"/>
    <col min="8710" max="8710" width="41.125" style="61" customWidth="1"/>
    <col min="8711" max="8711" width="9.625" style="61" customWidth="1"/>
    <col min="8712" max="8960" width="8.125" style="61"/>
    <col min="8961" max="8961" width="3.75" style="61" customWidth="1"/>
    <col min="8962" max="8962" width="5.125" style="61" customWidth="1"/>
    <col min="8963" max="8963" width="41.125" style="61" customWidth="1"/>
    <col min="8964" max="8964" width="9.625" style="61" customWidth="1"/>
    <col min="8965" max="8965" width="5.125" style="61" customWidth="1"/>
    <col min="8966" max="8966" width="41.125" style="61" customWidth="1"/>
    <col min="8967" max="8967" width="9.625" style="61" customWidth="1"/>
    <col min="8968" max="9216" width="8.125" style="61"/>
    <col min="9217" max="9217" width="3.75" style="61" customWidth="1"/>
    <col min="9218" max="9218" width="5.125" style="61" customWidth="1"/>
    <col min="9219" max="9219" width="41.125" style="61" customWidth="1"/>
    <col min="9220" max="9220" width="9.625" style="61" customWidth="1"/>
    <col min="9221" max="9221" width="5.125" style="61" customWidth="1"/>
    <col min="9222" max="9222" width="41.125" style="61" customWidth="1"/>
    <col min="9223" max="9223" width="9.625" style="61" customWidth="1"/>
    <col min="9224" max="9472" width="8.125" style="61"/>
    <col min="9473" max="9473" width="3.75" style="61" customWidth="1"/>
    <col min="9474" max="9474" width="5.125" style="61" customWidth="1"/>
    <col min="9475" max="9475" width="41.125" style="61" customWidth="1"/>
    <col min="9476" max="9476" width="9.625" style="61" customWidth="1"/>
    <col min="9477" max="9477" width="5.125" style="61" customWidth="1"/>
    <col min="9478" max="9478" width="41.125" style="61" customWidth="1"/>
    <col min="9479" max="9479" width="9.625" style="61" customWidth="1"/>
    <col min="9480" max="9728" width="8.125" style="61"/>
    <col min="9729" max="9729" width="3.75" style="61" customWidth="1"/>
    <col min="9730" max="9730" width="5.125" style="61" customWidth="1"/>
    <col min="9731" max="9731" width="41.125" style="61" customWidth="1"/>
    <col min="9732" max="9732" width="9.625" style="61" customWidth="1"/>
    <col min="9733" max="9733" width="5.125" style="61" customWidth="1"/>
    <col min="9734" max="9734" width="41.125" style="61" customWidth="1"/>
    <col min="9735" max="9735" width="9.625" style="61" customWidth="1"/>
    <col min="9736" max="9984" width="8.125" style="61"/>
    <col min="9985" max="9985" width="3.75" style="61" customWidth="1"/>
    <col min="9986" max="9986" width="5.125" style="61" customWidth="1"/>
    <col min="9987" max="9987" width="41.125" style="61" customWidth="1"/>
    <col min="9988" max="9988" width="9.625" style="61" customWidth="1"/>
    <col min="9989" max="9989" width="5.125" style="61" customWidth="1"/>
    <col min="9990" max="9990" width="41.125" style="61" customWidth="1"/>
    <col min="9991" max="9991" width="9.625" style="61" customWidth="1"/>
    <col min="9992" max="10240" width="8.125" style="61"/>
    <col min="10241" max="10241" width="3.75" style="61" customWidth="1"/>
    <col min="10242" max="10242" width="5.125" style="61" customWidth="1"/>
    <col min="10243" max="10243" width="41.125" style="61" customWidth="1"/>
    <col min="10244" max="10244" width="9.625" style="61" customWidth="1"/>
    <col min="10245" max="10245" width="5.125" style="61" customWidth="1"/>
    <col min="10246" max="10246" width="41.125" style="61" customWidth="1"/>
    <col min="10247" max="10247" width="9.625" style="61" customWidth="1"/>
    <col min="10248" max="10496" width="8.125" style="61"/>
    <col min="10497" max="10497" width="3.75" style="61" customWidth="1"/>
    <col min="10498" max="10498" width="5.125" style="61" customWidth="1"/>
    <col min="10499" max="10499" width="41.125" style="61" customWidth="1"/>
    <col min="10500" max="10500" width="9.625" style="61" customWidth="1"/>
    <col min="10501" max="10501" width="5.125" style="61" customWidth="1"/>
    <col min="10502" max="10502" width="41.125" style="61" customWidth="1"/>
    <col min="10503" max="10503" width="9.625" style="61" customWidth="1"/>
    <col min="10504" max="10752" width="8.125" style="61"/>
    <col min="10753" max="10753" width="3.75" style="61" customWidth="1"/>
    <col min="10754" max="10754" width="5.125" style="61" customWidth="1"/>
    <col min="10755" max="10755" width="41.125" style="61" customWidth="1"/>
    <col min="10756" max="10756" width="9.625" style="61" customWidth="1"/>
    <col min="10757" max="10757" width="5.125" style="61" customWidth="1"/>
    <col min="10758" max="10758" width="41.125" style="61" customWidth="1"/>
    <col min="10759" max="10759" width="9.625" style="61" customWidth="1"/>
    <col min="10760" max="11008" width="8.125" style="61"/>
    <col min="11009" max="11009" width="3.75" style="61" customWidth="1"/>
    <col min="11010" max="11010" width="5.125" style="61" customWidth="1"/>
    <col min="11011" max="11011" width="41.125" style="61" customWidth="1"/>
    <col min="11012" max="11012" width="9.625" style="61" customWidth="1"/>
    <col min="11013" max="11013" width="5.125" style="61" customWidth="1"/>
    <col min="11014" max="11014" width="41.125" style="61" customWidth="1"/>
    <col min="11015" max="11015" width="9.625" style="61" customWidth="1"/>
    <col min="11016" max="11264" width="8.125" style="61"/>
    <col min="11265" max="11265" width="3.75" style="61" customWidth="1"/>
    <col min="11266" max="11266" width="5.125" style="61" customWidth="1"/>
    <col min="11267" max="11267" width="41.125" style="61" customWidth="1"/>
    <col min="11268" max="11268" width="9.625" style="61" customWidth="1"/>
    <col min="11269" max="11269" width="5.125" style="61" customWidth="1"/>
    <col min="11270" max="11270" width="41.125" style="61" customWidth="1"/>
    <col min="11271" max="11271" width="9.625" style="61" customWidth="1"/>
    <col min="11272" max="11520" width="8.125" style="61"/>
    <col min="11521" max="11521" width="3.75" style="61" customWidth="1"/>
    <col min="11522" max="11522" width="5.125" style="61" customWidth="1"/>
    <col min="11523" max="11523" width="41.125" style="61" customWidth="1"/>
    <col min="11524" max="11524" width="9.625" style="61" customWidth="1"/>
    <col min="11525" max="11525" width="5.125" style="61" customWidth="1"/>
    <col min="11526" max="11526" width="41.125" style="61" customWidth="1"/>
    <col min="11527" max="11527" width="9.625" style="61" customWidth="1"/>
    <col min="11528" max="11776" width="8.125" style="61"/>
    <col min="11777" max="11777" width="3.75" style="61" customWidth="1"/>
    <col min="11778" max="11778" width="5.125" style="61" customWidth="1"/>
    <col min="11779" max="11779" width="41.125" style="61" customWidth="1"/>
    <col min="11780" max="11780" width="9.625" style="61" customWidth="1"/>
    <col min="11781" max="11781" width="5.125" style="61" customWidth="1"/>
    <col min="11782" max="11782" width="41.125" style="61" customWidth="1"/>
    <col min="11783" max="11783" width="9.625" style="61" customWidth="1"/>
    <col min="11784" max="12032" width="8.125" style="61"/>
    <col min="12033" max="12033" width="3.75" style="61" customWidth="1"/>
    <col min="12034" max="12034" width="5.125" style="61" customWidth="1"/>
    <col min="12035" max="12035" width="41.125" style="61" customWidth="1"/>
    <col min="12036" max="12036" width="9.625" style="61" customWidth="1"/>
    <col min="12037" max="12037" width="5.125" style="61" customWidth="1"/>
    <col min="12038" max="12038" width="41.125" style="61" customWidth="1"/>
    <col min="12039" max="12039" width="9.625" style="61" customWidth="1"/>
    <col min="12040" max="12288" width="8.125" style="61"/>
    <col min="12289" max="12289" width="3.75" style="61" customWidth="1"/>
    <col min="12290" max="12290" width="5.125" style="61" customWidth="1"/>
    <col min="12291" max="12291" width="41.125" style="61" customWidth="1"/>
    <col min="12292" max="12292" width="9.625" style="61" customWidth="1"/>
    <col min="12293" max="12293" width="5.125" style="61" customWidth="1"/>
    <col min="12294" max="12294" width="41.125" style="61" customWidth="1"/>
    <col min="12295" max="12295" width="9.625" style="61" customWidth="1"/>
    <col min="12296" max="12544" width="8.125" style="61"/>
    <col min="12545" max="12545" width="3.75" style="61" customWidth="1"/>
    <col min="12546" max="12546" width="5.125" style="61" customWidth="1"/>
    <col min="12547" max="12547" width="41.125" style="61" customWidth="1"/>
    <col min="12548" max="12548" width="9.625" style="61" customWidth="1"/>
    <col min="12549" max="12549" width="5.125" style="61" customWidth="1"/>
    <col min="12550" max="12550" width="41.125" style="61" customWidth="1"/>
    <col min="12551" max="12551" width="9.625" style="61" customWidth="1"/>
    <col min="12552" max="12800" width="8.125" style="61"/>
    <col min="12801" max="12801" width="3.75" style="61" customWidth="1"/>
    <col min="12802" max="12802" width="5.125" style="61" customWidth="1"/>
    <col min="12803" max="12803" width="41.125" style="61" customWidth="1"/>
    <col min="12804" max="12804" width="9.625" style="61" customWidth="1"/>
    <col min="12805" max="12805" width="5.125" style="61" customWidth="1"/>
    <col min="12806" max="12806" width="41.125" style="61" customWidth="1"/>
    <col min="12807" max="12807" width="9.625" style="61" customWidth="1"/>
    <col min="12808" max="13056" width="8.125" style="61"/>
    <col min="13057" max="13057" width="3.75" style="61" customWidth="1"/>
    <col min="13058" max="13058" width="5.125" style="61" customWidth="1"/>
    <col min="13059" max="13059" width="41.125" style="61" customWidth="1"/>
    <col min="13060" max="13060" width="9.625" style="61" customWidth="1"/>
    <col min="13061" max="13061" width="5.125" style="61" customWidth="1"/>
    <col min="13062" max="13062" width="41.125" style="61" customWidth="1"/>
    <col min="13063" max="13063" width="9.625" style="61" customWidth="1"/>
    <col min="13064" max="13312" width="8.125" style="61"/>
    <col min="13313" max="13313" width="3.75" style="61" customWidth="1"/>
    <col min="13314" max="13314" width="5.125" style="61" customWidth="1"/>
    <col min="13315" max="13315" width="41.125" style="61" customWidth="1"/>
    <col min="13316" max="13316" width="9.625" style="61" customWidth="1"/>
    <col min="13317" max="13317" width="5.125" style="61" customWidth="1"/>
    <col min="13318" max="13318" width="41.125" style="61" customWidth="1"/>
    <col min="13319" max="13319" width="9.625" style="61" customWidth="1"/>
    <col min="13320" max="13568" width="8.125" style="61"/>
    <col min="13569" max="13569" width="3.75" style="61" customWidth="1"/>
    <col min="13570" max="13570" width="5.125" style="61" customWidth="1"/>
    <col min="13571" max="13571" width="41.125" style="61" customWidth="1"/>
    <col min="13572" max="13572" width="9.625" style="61" customWidth="1"/>
    <col min="13573" max="13573" width="5.125" style="61" customWidth="1"/>
    <col min="13574" max="13574" width="41.125" style="61" customWidth="1"/>
    <col min="13575" max="13575" width="9.625" style="61" customWidth="1"/>
    <col min="13576" max="13824" width="8.125" style="61"/>
    <col min="13825" max="13825" width="3.75" style="61" customWidth="1"/>
    <col min="13826" max="13826" width="5.125" style="61" customWidth="1"/>
    <col min="13827" max="13827" width="41.125" style="61" customWidth="1"/>
    <col min="13828" max="13828" width="9.625" style="61" customWidth="1"/>
    <col min="13829" max="13829" width="5.125" style="61" customWidth="1"/>
    <col min="13830" max="13830" width="41.125" style="61" customWidth="1"/>
    <col min="13831" max="13831" width="9.625" style="61" customWidth="1"/>
    <col min="13832" max="14080" width="8.125" style="61"/>
    <col min="14081" max="14081" width="3.75" style="61" customWidth="1"/>
    <col min="14082" max="14082" width="5.125" style="61" customWidth="1"/>
    <col min="14083" max="14083" width="41.125" style="61" customWidth="1"/>
    <col min="14084" max="14084" width="9.625" style="61" customWidth="1"/>
    <col min="14085" max="14085" width="5.125" style="61" customWidth="1"/>
    <col min="14086" max="14086" width="41.125" style="61" customWidth="1"/>
    <col min="14087" max="14087" width="9.625" style="61" customWidth="1"/>
    <col min="14088" max="14336" width="8.125" style="61"/>
    <col min="14337" max="14337" width="3.75" style="61" customWidth="1"/>
    <col min="14338" max="14338" width="5.125" style="61" customWidth="1"/>
    <col min="14339" max="14339" width="41.125" style="61" customWidth="1"/>
    <col min="14340" max="14340" width="9.625" style="61" customWidth="1"/>
    <col min="14341" max="14341" width="5.125" style="61" customWidth="1"/>
    <col min="14342" max="14342" width="41.125" style="61" customWidth="1"/>
    <col min="14343" max="14343" width="9.625" style="61" customWidth="1"/>
    <col min="14344" max="14592" width="8.125" style="61"/>
    <col min="14593" max="14593" width="3.75" style="61" customWidth="1"/>
    <col min="14594" max="14594" width="5.125" style="61" customWidth="1"/>
    <col min="14595" max="14595" width="41.125" style="61" customWidth="1"/>
    <col min="14596" max="14596" width="9.625" style="61" customWidth="1"/>
    <col min="14597" max="14597" width="5.125" style="61" customWidth="1"/>
    <col min="14598" max="14598" width="41.125" style="61" customWidth="1"/>
    <col min="14599" max="14599" width="9.625" style="61" customWidth="1"/>
    <col min="14600" max="14848" width="8.125" style="61"/>
    <col min="14849" max="14849" width="3.75" style="61" customWidth="1"/>
    <col min="14850" max="14850" width="5.125" style="61" customWidth="1"/>
    <col min="14851" max="14851" width="41.125" style="61" customWidth="1"/>
    <col min="14852" max="14852" width="9.625" style="61" customWidth="1"/>
    <col min="14853" max="14853" width="5.125" style="61" customWidth="1"/>
    <col min="14854" max="14854" width="41.125" style="61" customWidth="1"/>
    <col min="14855" max="14855" width="9.625" style="61" customWidth="1"/>
    <col min="14856" max="15104" width="8.125" style="61"/>
    <col min="15105" max="15105" width="3.75" style="61" customWidth="1"/>
    <col min="15106" max="15106" width="5.125" style="61" customWidth="1"/>
    <col min="15107" max="15107" width="41.125" style="61" customWidth="1"/>
    <col min="15108" max="15108" width="9.625" style="61" customWidth="1"/>
    <col min="15109" max="15109" width="5.125" style="61" customWidth="1"/>
    <col min="15110" max="15110" width="41.125" style="61" customWidth="1"/>
    <col min="15111" max="15111" width="9.625" style="61" customWidth="1"/>
    <col min="15112" max="15360" width="8.125" style="61"/>
    <col min="15361" max="15361" width="3.75" style="61" customWidth="1"/>
    <col min="15362" max="15362" width="5.125" style="61" customWidth="1"/>
    <col min="15363" max="15363" width="41.125" style="61" customWidth="1"/>
    <col min="15364" max="15364" width="9.625" style="61" customWidth="1"/>
    <col min="15365" max="15365" width="5.125" style="61" customWidth="1"/>
    <col min="15366" max="15366" width="41.125" style="61" customWidth="1"/>
    <col min="15367" max="15367" width="9.625" style="61" customWidth="1"/>
    <col min="15368" max="15616" width="8.125" style="61"/>
    <col min="15617" max="15617" width="3.75" style="61" customWidth="1"/>
    <col min="15618" max="15618" width="5.125" style="61" customWidth="1"/>
    <col min="15619" max="15619" width="41.125" style="61" customWidth="1"/>
    <col min="15620" max="15620" width="9.625" style="61" customWidth="1"/>
    <col min="15621" max="15621" width="5.125" style="61" customWidth="1"/>
    <col min="15622" max="15622" width="41.125" style="61" customWidth="1"/>
    <col min="15623" max="15623" width="9.625" style="61" customWidth="1"/>
    <col min="15624" max="15872" width="8.125" style="61"/>
    <col min="15873" max="15873" width="3.75" style="61" customWidth="1"/>
    <col min="15874" max="15874" width="5.125" style="61" customWidth="1"/>
    <col min="15875" max="15875" width="41.125" style="61" customWidth="1"/>
    <col min="15876" max="15876" width="9.625" style="61" customWidth="1"/>
    <col min="15877" max="15877" width="5.125" style="61" customWidth="1"/>
    <col min="15878" max="15878" width="41.125" style="61" customWidth="1"/>
    <col min="15879" max="15879" width="9.625" style="61" customWidth="1"/>
    <col min="15880" max="16128" width="8.125" style="61"/>
    <col min="16129" max="16129" width="3.75" style="61" customWidth="1"/>
    <col min="16130" max="16130" width="5.125" style="61" customWidth="1"/>
    <col min="16131" max="16131" width="41.125" style="61" customWidth="1"/>
    <col min="16132" max="16132" width="9.625" style="61" customWidth="1"/>
    <col min="16133" max="16133" width="5.125" style="61" customWidth="1"/>
    <col min="16134" max="16134" width="41.125" style="61" customWidth="1"/>
    <col min="16135" max="16135" width="9.625" style="61" customWidth="1"/>
    <col min="16136" max="16384" width="8.125" style="61"/>
  </cols>
  <sheetData>
    <row r="1" spans="1:8" ht="22.9" customHeight="1">
      <c r="A1" s="59" t="s">
        <v>119</v>
      </c>
    </row>
    <row r="2" spans="1:8" ht="25.15" customHeight="1">
      <c r="A2" s="62" t="s">
        <v>41</v>
      </c>
      <c r="B2" s="63"/>
      <c r="C2" s="63"/>
      <c r="F2" s="64"/>
    </row>
    <row r="3" spans="1:8" ht="21" customHeight="1">
      <c r="B3" s="65"/>
      <c r="C3" s="63"/>
      <c r="D3" s="66"/>
      <c r="F3" s="64"/>
      <c r="G3" s="67" t="s">
        <v>14</v>
      </c>
    </row>
    <row r="4" spans="1:8" ht="21" customHeight="1">
      <c r="B4" s="65"/>
      <c r="C4" s="63"/>
      <c r="D4" s="66"/>
      <c r="F4" s="64"/>
      <c r="G4" s="67" t="s">
        <v>222</v>
      </c>
    </row>
    <row r="5" spans="1:8" ht="25.15" customHeight="1">
      <c r="A5" s="79" t="s">
        <v>15</v>
      </c>
      <c r="B5" s="80"/>
      <c r="C5" s="81" t="s">
        <v>16</v>
      </c>
      <c r="D5" s="81" t="s">
        <v>17</v>
      </c>
      <c r="E5" s="81"/>
      <c r="F5" s="81" t="s">
        <v>16</v>
      </c>
      <c r="G5" s="81" t="s">
        <v>17</v>
      </c>
      <c r="H5" s="58"/>
    </row>
    <row r="6" spans="1:8" ht="25.15" customHeight="1">
      <c r="A6" s="82"/>
      <c r="B6" s="81">
        <v>1</v>
      </c>
      <c r="C6" s="83" t="s">
        <v>121</v>
      </c>
      <c r="D6" s="96"/>
      <c r="E6" s="81">
        <v>15</v>
      </c>
      <c r="F6" s="83"/>
      <c r="G6" s="96"/>
      <c r="H6" s="58"/>
    </row>
    <row r="7" spans="1:8" ht="25.15" customHeight="1">
      <c r="A7" s="78"/>
      <c r="B7" s="81">
        <v>2</v>
      </c>
      <c r="C7" s="83" t="s">
        <v>122</v>
      </c>
      <c r="D7" s="96"/>
      <c r="E7" s="81">
        <v>16</v>
      </c>
      <c r="F7" s="83"/>
      <c r="G7" s="96"/>
      <c r="H7" s="58"/>
    </row>
    <row r="8" spans="1:8" ht="25.15" customHeight="1">
      <c r="A8" s="78" t="s">
        <v>144</v>
      </c>
      <c r="B8" s="81">
        <v>3</v>
      </c>
      <c r="C8" s="83" t="s">
        <v>124</v>
      </c>
      <c r="D8" s="96"/>
      <c r="E8" s="81">
        <v>17</v>
      </c>
      <c r="F8" s="83"/>
      <c r="G8" s="96"/>
      <c r="H8" s="58"/>
    </row>
    <row r="9" spans="1:8" ht="25.15" customHeight="1">
      <c r="A9" s="78"/>
      <c r="B9" s="81">
        <v>4</v>
      </c>
      <c r="C9" s="83" t="s">
        <v>123</v>
      </c>
      <c r="D9" s="96"/>
      <c r="E9" s="81">
        <v>18</v>
      </c>
      <c r="F9" s="83"/>
      <c r="G9" s="96"/>
      <c r="H9" s="58"/>
    </row>
    <row r="10" spans="1:8" ht="25.15" customHeight="1">
      <c r="A10" s="78"/>
      <c r="B10" s="81">
        <v>5</v>
      </c>
      <c r="C10" s="83" t="s">
        <v>125</v>
      </c>
      <c r="D10" s="96"/>
      <c r="E10" s="81">
        <v>19</v>
      </c>
      <c r="F10" s="83"/>
      <c r="G10" s="96"/>
      <c r="H10" s="58"/>
    </row>
    <row r="11" spans="1:8" ht="25.15" customHeight="1">
      <c r="A11" s="78" t="s">
        <v>145</v>
      </c>
      <c r="B11" s="81">
        <v>6</v>
      </c>
      <c r="C11" s="83"/>
      <c r="D11" s="96"/>
      <c r="E11" s="81">
        <v>20</v>
      </c>
      <c r="F11" s="83"/>
      <c r="G11" s="96"/>
      <c r="H11" s="58"/>
    </row>
    <row r="12" spans="1:8" ht="25.15" customHeight="1">
      <c r="A12" s="78"/>
      <c r="B12" s="81">
        <v>7</v>
      </c>
      <c r="C12" s="83"/>
      <c r="D12" s="96"/>
      <c r="E12" s="81">
        <v>21</v>
      </c>
      <c r="F12" s="83"/>
      <c r="G12" s="96"/>
      <c r="H12" s="58"/>
    </row>
    <row r="13" spans="1:8" ht="25.15" customHeight="1">
      <c r="A13" s="78"/>
      <c r="B13" s="81">
        <v>8</v>
      </c>
      <c r="C13" s="83"/>
      <c r="D13" s="96"/>
      <c r="E13" s="81">
        <v>22</v>
      </c>
      <c r="F13" s="83"/>
      <c r="G13" s="96"/>
      <c r="H13" s="58"/>
    </row>
    <row r="14" spans="1:8" ht="25.15" customHeight="1">
      <c r="A14" s="78" t="s">
        <v>146</v>
      </c>
      <c r="B14" s="81">
        <v>9</v>
      </c>
      <c r="C14" s="83"/>
      <c r="D14" s="96"/>
      <c r="E14" s="81">
        <v>23</v>
      </c>
      <c r="F14" s="83"/>
      <c r="G14" s="96"/>
      <c r="H14" s="58"/>
    </row>
    <row r="15" spans="1:8" ht="25.15" customHeight="1">
      <c r="A15" s="78"/>
      <c r="B15" s="81">
        <v>10</v>
      </c>
      <c r="C15" s="83"/>
      <c r="D15" s="96"/>
      <c r="E15" s="81">
        <v>24</v>
      </c>
      <c r="F15" s="83"/>
      <c r="G15" s="96"/>
      <c r="H15" s="58"/>
    </row>
    <row r="16" spans="1:8" ht="25.15" customHeight="1">
      <c r="A16" s="78"/>
      <c r="B16" s="81">
        <v>11</v>
      </c>
      <c r="C16" s="83"/>
      <c r="D16" s="96"/>
      <c r="E16" s="81">
        <v>25</v>
      </c>
      <c r="F16" s="84"/>
      <c r="G16" s="96"/>
      <c r="H16" s="58"/>
    </row>
    <row r="17" spans="1:8" ht="25.15" customHeight="1">
      <c r="A17" s="78" t="s">
        <v>147</v>
      </c>
      <c r="B17" s="81">
        <v>12</v>
      </c>
      <c r="C17" s="83"/>
      <c r="D17" s="96"/>
      <c r="E17" s="81">
        <v>26</v>
      </c>
      <c r="F17" s="83"/>
      <c r="G17" s="96"/>
      <c r="H17" s="58"/>
    </row>
    <row r="18" spans="1:8" ht="25.15" customHeight="1">
      <c r="A18" s="78"/>
      <c r="B18" s="81">
        <v>13</v>
      </c>
      <c r="C18" s="83"/>
      <c r="D18" s="96"/>
      <c r="E18" s="85">
        <v>27</v>
      </c>
      <c r="F18" s="86"/>
      <c r="G18" s="96"/>
      <c r="H18" s="58"/>
    </row>
    <row r="19" spans="1:8" ht="25.15" customHeight="1">
      <c r="A19" s="68"/>
      <c r="B19" s="81">
        <v>14</v>
      </c>
      <c r="C19" s="83"/>
      <c r="D19" s="96"/>
      <c r="E19" s="87">
        <v>28</v>
      </c>
      <c r="F19" s="86"/>
      <c r="G19" s="96"/>
      <c r="H19" s="58"/>
    </row>
    <row r="26" spans="1:8" ht="25.5" customHeight="1"/>
  </sheetData>
  <sheetProtection algorithmName="SHA-512" hashValue="1WClaZE/tWUGd+G1hc7xpg9iiR6ZrU1vZNF5i4FqZLG+wwpoZ1d9j23IjYQ7ALJsJDjxuSwpZWdj66IDxz3kdA==" saltValue="uP774MZnbEO7lkGkmubsIg=="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EED46BC6-D5C2-4944-AADB-0F10748BCE99}">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B01B-F746-470A-970B-1650DBFEDE82}">
  <sheetPr codeName="Sheet12">
    <pageSetUpPr fitToPage="1"/>
  </sheetPr>
  <dimension ref="A1:AA24"/>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27" ht="24" customHeight="1">
      <c r="A1" s="55" t="s">
        <v>119</v>
      </c>
      <c r="B1" s="55"/>
      <c r="C1" s="55"/>
      <c r="D1" s="55"/>
      <c r="E1" s="55"/>
      <c r="F1" s="55"/>
      <c r="G1" s="55"/>
      <c r="H1" s="55"/>
      <c r="I1" s="55"/>
      <c r="J1" s="55"/>
      <c r="L1" s="57"/>
    </row>
    <row r="2" spans="1:27" ht="20.100000000000001" customHeight="1">
      <c r="A2" s="56" t="s">
        <v>126</v>
      </c>
    </row>
    <row r="3" spans="1:27" ht="7.9" customHeight="1"/>
    <row r="4" spans="1:27" ht="20.100000000000001" customHeight="1">
      <c r="A4" s="56" t="s">
        <v>127</v>
      </c>
    </row>
    <row r="5" spans="1:27" ht="7.9" customHeight="1"/>
    <row r="6" spans="1:27" ht="20.100000000000001" customHeight="1">
      <c r="A6" s="56" t="s">
        <v>128</v>
      </c>
      <c r="S6" s="364"/>
      <c r="T6" s="365"/>
      <c r="U6" s="365"/>
      <c r="V6" s="366"/>
      <c r="X6" s="56" t="s">
        <v>49</v>
      </c>
    </row>
    <row r="7" spans="1:27" ht="7.9" customHeight="1"/>
    <row r="8" spans="1:27" ht="20.100000000000001" customHeight="1">
      <c r="A8" s="56" t="s">
        <v>129</v>
      </c>
      <c r="S8" s="364" t="s">
        <v>204</v>
      </c>
      <c r="T8" s="365"/>
      <c r="U8" s="365"/>
      <c r="V8" s="366"/>
      <c r="X8" s="56" t="s">
        <v>49</v>
      </c>
    </row>
    <row r="9" spans="1:27" ht="7.9" customHeight="1"/>
    <row r="10" spans="1:27" ht="20.100000000000001" customHeight="1">
      <c r="A10" s="56" t="s">
        <v>387</v>
      </c>
    </row>
    <row r="11" spans="1:27" ht="7.9" customHeight="1"/>
    <row r="12" spans="1:27" ht="20.100000000000001" customHeight="1">
      <c r="A12" s="56" t="s">
        <v>301</v>
      </c>
      <c r="S12" s="364"/>
      <c r="T12" s="365"/>
      <c r="U12" s="365"/>
      <c r="V12" s="366"/>
      <c r="X12" s="56" t="s">
        <v>49</v>
      </c>
    </row>
    <row r="13" spans="1:27" ht="7.9" customHeight="1"/>
    <row r="14" spans="1:27" ht="20.100000000000001" customHeight="1">
      <c r="A14" s="56" t="s">
        <v>139</v>
      </c>
    </row>
    <row r="15" spans="1:27" ht="7.9" customHeight="1"/>
    <row r="16" spans="1:27" ht="18" customHeight="1">
      <c r="D16" s="367" t="s">
        <v>39</v>
      </c>
      <c r="E16" s="368"/>
      <c r="F16" s="368"/>
      <c r="G16" s="368"/>
      <c r="H16" s="369"/>
      <c r="I16" s="369"/>
      <c r="J16" s="369"/>
      <c r="K16" s="370"/>
      <c r="L16" s="364"/>
      <c r="M16" s="365"/>
      <c r="N16" s="365"/>
      <c r="O16" s="366"/>
      <c r="P16" s="371" t="s">
        <v>130</v>
      </c>
      <c r="Q16" s="372"/>
      <c r="R16" s="372"/>
      <c r="S16" s="372"/>
      <c r="T16" s="373"/>
      <c r="U16" s="373"/>
      <c r="V16" s="373"/>
      <c r="W16" s="374"/>
      <c r="X16" s="364"/>
      <c r="Y16" s="365"/>
      <c r="Z16" s="365"/>
      <c r="AA16" s="366"/>
    </row>
    <row r="17" spans="1:27" ht="18" customHeight="1">
      <c r="D17" s="367" t="s">
        <v>142</v>
      </c>
      <c r="E17" s="368"/>
      <c r="F17" s="368"/>
      <c r="G17" s="368"/>
      <c r="H17" s="369"/>
      <c r="I17" s="369"/>
      <c r="J17" s="369"/>
      <c r="K17" s="370"/>
      <c r="L17" s="364"/>
      <c r="M17" s="365"/>
      <c r="N17" s="365"/>
      <c r="O17" s="366"/>
      <c r="P17" s="375" t="s">
        <v>34</v>
      </c>
      <c r="Q17" s="376"/>
      <c r="R17" s="376"/>
      <c r="S17" s="376"/>
      <c r="T17" s="377"/>
      <c r="U17" s="377"/>
      <c r="V17" s="377"/>
      <c r="W17" s="378"/>
      <c r="X17" s="364"/>
      <c r="Y17" s="365"/>
      <c r="Z17" s="365"/>
      <c r="AA17" s="366"/>
    </row>
    <row r="18" spans="1:27" ht="7.9" customHeight="1"/>
    <row r="19" spans="1:27" ht="20.100000000000001" customHeight="1">
      <c r="A19" s="56" t="s">
        <v>136</v>
      </c>
    </row>
    <row r="20" spans="1:27" ht="7.9" customHeight="1"/>
    <row r="21" spans="1:27" ht="18" customHeight="1">
      <c r="D21" s="367" t="s">
        <v>131</v>
      </c>
      <c r="E21" s="368"/>
      <c r="F21" s="368"/>
      <c r="G21" s="368"/>
      <c r="H21" s="369"/>
      <c r="I21" s="369"/>
      <c r="J21" s="369"/>
      <c r="K21" s="370"/>
      <c r="L21" s="364"/>
      <c r="M21" s="365"/>
      <c r="N21" s="365"/>
      <c r="O21" s="366"/>
      <c r="P21" s="371" t="s">
        <v>132</v>
      </c>
      <c r="Q21" s="372"/>
      <c r="R21" s="372"/>
      <c r="S21" s="372"/>
      <c r="T21" s="373"/>
      <c r="U21" s="373"/>
      <c r="V21" s="373"/>
      <c r="W21" s="374"/>
      <c r="X21" s="364"/>
      <c r="Y21" s="365"/>
      <c r="Z21" s="365"/>
      <c r="AA21" s="366"/>
    </row>
    <row r="22" spans="1:27" ht="18" customHeight="1">
      <c r="D22" s="367" t="s">
        <v>133</v>
      </c>
      <c r="E22" s="368"/>
      <c r="F22" s="368"/>
      <c r="G22" s="368"/>
      <c r="H22" s="369"/>
      <c r="I22" s="369"/>
      <c r="J22" s="369"/>
      <c r="K22" s="370"/>
      <c r="L22" s="364"/>
      <c r="M22" s="365"/>
      <c r="N22" s="365"/>
      <c r="O22" s="366"/>
      <c r="P22" s="375" t="s">
        <v>34</v>
      </c>
      <c r="Q22" s="376"/>
      <c r="R22" s="376"/>
      <c r="S22" s="376"/>
      <c r="T22" s="377"/>
      <c r="U22" s="377"/>
      <c r="V22" s="377"/>
      <c r="W22" s="378"/>
      <c r="X22" s="364"/>
      <c r="Y22" s="365"/>
      <c r="Z22" s="365"/>
      <c r="AA22" s="366"/>
    </row>
    <row r="23" spans="1:27" ht="7.9" customHeight="1"/>
    <row r="24" spans="1:27" ht="7.9" customHeight="1"/>
  </sheetData>
  <sheetProtection algorithmName="SHA-512" hashValue="iW2fk5TYjZF6z8hEBUX3/5RJlGQMEH377aRCbmn2GXo6BfXh/k1aPGdF12bG2aZsaPPhmx+hGF5P0Nunc2twcA==" saltValue="l015Saepo8yygFF1PsUuEg==" spinCount="100000" sheet="1" objects="1" scenarios="1"/>
  <mergeCells count="19">
    <mergeCell ref="D22:K22"/>
    <mergeCell ref="L22:O22"/>
    <mergeCell ref="P22:W22"/>
    <mergeCell ref="X22:AA22"/>
    <mergeCell ref="X16:AA16"/>
    <mergeCell ref="D17:K17"/>
    <mergeCell ref="L17:O17"/>
    <mergeCell ref="P17:W17"/>
    <mergeCell ref="X17:AA17"/>
    <mergeCell ref="D21:K21"/>
    <mergeCell ref="L21:O21"/>
    <mergeCell ref="P21:W21"/>
    <mergeCell ref="X21:AA21"/>
    <mergeCell ref="S6:V6"/>
    <mergeCell ref="S8:V8"/>
    <mergeCell ref="S12:V12"/>
    <mergeCell ref="D16:K16"/>
    <mergeCell ref="L16:O16"/>
    <mergeCell ref="P16:W16"/>
  </mergeCells>
  <phoneticPr fontId="3"/>
  <dataValidations count="7">
    <dataValidation type="list" allowBlank="1" showInputMessage="1" showErrorMessage="1" sqref="S18:V18" xr:uid="{57EE7849-7D0E-4C44-8D66-EE2B2BF5FC64}">
      <formula1>"◯,×"</formula1>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34A8E49E-0AB0-48F6-9619-A165A16926C2}">
      <formula1>"いる,いない,非該当"</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B9A42739-2827-4630-821B-AE6FAE5E48C9}">
      <formula1>"○"</formula1>
      <formula2>0</formula2>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A70C1B98-F065-404F-A5B4-60C0DEEDB304}">
      <formula1>"○"</formula1>
      <formula2>0</formula2>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317B7E9A-9658-4F8B-8F26-C27D30790743}">
      <formula1>"いる,いない"</formula1>
    </dataValidation>
    <dataValidation type="list" allowBlank="1" showInputMessage="1" showErrorMessage="1" sqref="S6:V6 X21:AA22 S12:V12 L16:O17 X16:AA17 L21:O22" xr:uid="{990C2D9F-2846-45A5-9074-6FAA97D00EF8}">
      <formula1>"○,×"</formula1>
    </dataValidation>
    <dataValidation type="list" allowBlank="1" showInputMessage="1" showErrorMessage="1" sqref="S8:V8" xr:uid="{4683B72A-DF5D-4F35-92F0-C85F8FB11B19}">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C830-AC76-41A9-8A1A-966AC75A5E6C}">
  <sheetPr codeName="Sheet13">
    <pageSetUpPr fitToPage="1"/>
  </sheetPr>
  <dimension ref="A1:AA19"/>
  <sheetViews>
    <sheetView showGridLines="0" view="pageBreakPreview" zoomScaleNormal="100" zoomScaleSheetLayoutView="100" workbookViewId="0">
      <selection activeCell="AE11" sqref="AE11"/>
    </sheetView>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27" ht="20.100000000000001" customHeight="1">
      <c r="A1" s="56" t="s">
        <v>134</v>
      </c>
    </row>
    <row r="2" spans="1:27" ht="7.9" customHeight="1"/>
    <row r="3" spans="1:27" ht="20.100000000000001" customHeight="1">
      <c r="A3" s="56" t="s">
        <v>135</v>
      </c>
      <c r="S3" s="364"/>
      <c r="T3" s="365"/>
      <c r="U3" s="365"/>
      <c r="V3" s="366"/>
      <c r="X3" s="56" t="s">
        <v>49</v>
      </c>
    </row>
    <row r="4" spans="1:27" ht="7.9" customHeight="1"/>
    <row r="5" spans="1:27" ht="20.100000000000001" customHeight="1">
      <c r="A5" s="56" t="s">
        <v>387</v>
      </c>
    </row>
    <row r="6" spans="1:27" ht="7.9" customHeight="1"/>
    <row r="7" spans="1:27" ht="20.100000000000001" customHeight="1">
      <c r="A7" s="56" t="s">
        <v>304</v>
      </c>
      <c r="S7" s="364"/>
      <c r="T7" s="365"/>
      <c r="U7" s="365"/>
      <c r="V7" s="366"/>
      <c r="X7" s="56" t="s">
        <v>49</v>
      </c>
    </row>
    <row r="8" spans="1:27" ht="7.9" customHeight="1"/>
    <row r="9" spans="1:27" ht="20.100000000000001" customHeight="1">
      <c r="A9" s="56" t="s">
        <v>302</v>
      </c>
    </row>
    <row r="10" spans="1:27" ht="7.9" customHeight="1"/>
    <row r="11" spans="1:27" ht="18" customHeight="1">
      <c r="D11" s="367" t="s">
        <v>39</v>
      </c>
      <c r="E11" s="368"/>
      <c r="F11" s="368"/>
      <c r="G11" s="368"/>
      <c r="H11" s="369"/>
      <c r="I11" s="369"/>
      <c r="J11" s="369"/>
      <c r="K11" s="370"/>
      <c r="L11" s="364"/>
      <c r="M11" s="365"/>
      <c r="N11" s="365"/>
      <c r="O11" s="366"/>
      <c r="P11" s="371" t="s">
        <v>130</v>
      </c>
      <c r="Q11" s="372"/>
      <c r="R11" s="372"/>
      <c r="S11" s="372"/>
      <c r="T11" s="373"/>
      <c r="U11" s="373"/>
      <c r="V11" s="373"/>
      <c r="W11" s="374"/>
      <c r="X11" s="364"/>
      <c r="Y11" s="365"/>
      <c r="Z11" s="365"/>
      <c r="AA11" s="366"/>
    </row>
    <row r="12" spans="1:27" ht="18" customHeight="1">
      <c r="D12" s="367" t="s">
        <v>142</v>
      </c>
      <c r="E12" s="368"/>
      <c r="F12" s="368"/>
      <c r="G12" s="368"/>
      <c r="H12" s="369"/>
      <c r="I12" s="369"/>
      <c r="J12" s="369"/>
      <c r="K12" s="370"/>
      <c r="L12" s="364"/>
      <c r="M12" s="365"/>
      <c r="N12" s="365"/>
      <c r="O12" s="366"/>
      <c r="P12" s="375" t="s">
        <v>34</v>
      </c>
      <c r="Q12" s="376"/>
      <c r="R12" s="376"/>
      <c r="S12" s="376"/>
      <c r="T12" s="377"/>
      <c r="U12" s="377"/>
      <c r="V12" s="377"/>
      <c r="W12" s="378"/>
      <c r="X12" s="364"/>
      <c r="Y12" s="365"/>
      <c r="Z12" s="365"/>
      <c r="AA12" s="366"/>
    </row>
    <row r="13" spans="1:27" ht="7.9" customHeight="1"/>
    <row r="14" spans="1:27" ht="20.100000000000001" customHeight="1">
      <c r="A14" s="56" t="s">
        <v>303</v>
      </c>
    </row>
    <row r="15" spans="1:27" ht="7.9" customHeight="1"/>
    <row r="16" spans="1:27" ht="18" customHeight="1">
      <c r="D16" s="367" t="s">
        <v>131</v>
      </c>
      <c r="E16" s="368"/>
      <c r="F16" s="368"/>
      <c r="G16" s="368"/>
      <c r="H16" s="369"/>
      <c r="I16" s="369"/>
      <c r="J16" s="369"/>
      <c r="K16" s="370"/>
      <c r="L16" s="364"/>
      <c r="M16" s="365"/>
      <c r="N16" s="365"/>
      <c r="O16" s="366"/>
      <c r="P16" s="371" t="s">
        <v>132</v>
      </c>
      <c r="Q16" s="372"/>
      <c r="R16" s="372"/>
      <c r="S16" s="372"/>
      <c r="T16" s="373"/>
      <c r="U16" s="373"/>
      <c r="V16" s="373"/>
      <c r="W16" s="374"/>
      <c r="X16" s="364"/>
      <c r="Y16" s="365"/>
      <c r="Z16" s="365"/>
      <c r="AA16" s="366"/>
    </row>
    <row r="17" spans="4:27" ht="18" customHeight="1">
      <c r="D17" s="367" t="s">
        <v>133</v>
      </c>
      <c r="E17" s="368"/>
      <c r="F17" s="368"/>
      <c r="G17" s="368"/>
      <c r="H17" s="369"/>
      <c r="I17" s="369"/>
      <c r="J17" s="369"/>
      <c r="K17" s="370"/>
      <c r="L17" s="364"/>
      <c r="M17" s="365"/>
      <c r="N17" s="365"/>
      <c r="O17" s="366"/>
      <c r="P17" s="375" t="s">
        <v>34</v>
      </c>
      <c r="Q17" s="376"/>
      <c r="R17" s="376"/>
      <c r="S17" s="376"/>
      <c r="T17" s="377"/>
      <c r="U17" s="377"/>
      <c r="V17" s="377"/>
      <c r="W17" s="378"/>
      <c r="X17" s="364"/>
      <c r="Y17" s="365"/>
      <c r="Z17" s="365"/>
      <c r="AA17" s="366"/>
    </row>
    <row r="18" spans="4:27" ht="7.9" customHeight="1"/>
    <row r="19" spans="4:27" ht="7.9" customHeight="1"/>
  </sheetData>
  <sheetProtection algorithmName="SHA-512" hashValue="bLRqYO4Q/SH+wwcEyzpTwPPFL7pH8OEp9cTYtGBgDE2Yxl6pQVgeJv9t4X0VFN8F0oTACFuT7fu3QfXC8hkuHQ==" saltValue="jbbmWHRY9fsLV+7tSfDrIA==" spinCount="100000" sheet="1" objects="1" scenarios="1"/>
  <mergeCells count="18">
    <mergeCell ref="D17:K17"/>
    <mergeCell ref="L17:O17"/>
    <mergeCell ref="P17:W17"/>
    <mergeCell ref="X17:AA17"/>
    <mergeCell ref="D12:K12"/>
    <mergeCell ref="L12:O12"/>
    <mergeCell ref="P12:W12"/>
    <mergeCell ref="X12:AA12"/>
    <mergeCell ref="D16:K16"/>
    <mergeCell ref="L16:O16"/>
    <mergeCell ref="P16:W16"/>
    <mergeCell ref="X16:AA16"/>
    <mergeCell ref="X11:AA11"/>
    <mergeCell ref="S3:V3"/>
    <mergeCell ref="S7:V7"/>
    <mergeCell ref="D11:K11"/>
    <mergeCell ref="L11:O11"/>
    <mergeCell ref="P11:W11"/>
  </mergeCells>
  <phoneticPr fontId="3"/>
  <dataValidations count="6">
    <dataValidation type="list" allowBlank="1" showInputMessage="1" showErrorMessage="1" sqref="S3:V3 S7:V7 L11:O12 X11:AA12 L16:O17 X16:AA17" xr:uid="{C49D9CD7-FCC4-43B5-92CD-03B23D348EAD}">
      <formula1>"○,×"</formula1>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A532A281-EEE8-4489-972F-4A6F28A79E51}">
      <formula1>"いる,いない"</formula1>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B7B13C9E-4D18-4428-971C-E72E3AEDCBD9}">
      <formula1>"○"</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F26D6ABD-983F-4B08-BAE1-C0A24C5725B2}">
      <formula1>"○"</formula1>
      <formula2>0</formula2>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FC765F8B-1B04-46A8-A9B5-07B62668BF82}">
      <formula1>"いる,いない,非該当"</formula1>
      <formula2>0</formula2>
    </dataValidation>
    <dataValidation type="list" allowBlank="1" showInputMessage="1" showErrorMessage="1" sqref="S13:V13" xr:uid="{9E91B2F7-D652-4C85-8AD9-95B56EAF80F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1164-7442-445A-B35A-069E0794441E}">
  <sheetPr codeName="Sheet14">
    <pageSetUpPr fitToPage="1"/>
  </sheetPr>
  <dimension ref="A1:AJ21"/>
  <sheetViews>
    <sheetView showGridLines="0" view="pageBreakPreview" zoomScaleNormal="100" zoomScaleSheetLayoutView="100" workbookViewId="0"/>
  </sheetViews>
  <sheetFormatPr defaultColWidth="8.125" defaultRowHeight="13.5"/>
  <cols>
    <col min="1" max="37" width="3.375" style="56" customWidth="1"/>
    <col min="38" max="266" width="8.125" style="56"/>
    <col min="267" max="288" width="3.375" style="56" customWidth="1"/>
    <col min="289" max="522" width="8.125" style="56"/>
    <col min="523" max="544" width="3.375" style="56" customWidth="1"/>
    <col min="545" max="778" width="8.125" style="56"/>
    <col min="779" max="800" width="3.375" style="56" customWidth="1"/>
    <col min="801" max="1034" width="8.125" style="56"/>
    <col min="1035" max="1056" width="3.375" style="56" customWidth="1"/>
    <col min="1057" max="1290" width="8.125" style="56"/>
    <col min="1291" max="1312" width="3.375" style="56" customWidth="1"/>
    <col min="1313" max="1546" width="8.125" style="56"/>
    <col min="1547" max="1568" width="3.375" style="56" customWidth="1"/>
    <col min="1569" max="1802" width="8.125" style="56"/>
    <col min="1803" max="1824" width="3.375" style="56" customWidth="1"/>
    <col min="1825" max="2058" width="8.125" style="56"/>
    <col min="2059" max="2080" width="3.375" style="56" customWidth="1"/>
    <col min="2081" max="2314" width="8.125" style="56"/>
    <col min="2315" max="2336" width="3.375" style="56" customWidth="1"/>
    <col min="2337" max="2570" width="8.125" style="56"/>
    <col min="2571" max="2592" width="3.375" style="56" customWidth="1"/>
    <col min="2593" max="2826" width="8.125" style="56"/>
    <col min="2827" max="2848" width="3.375" style="56" customWidth="1"/>
    <col min="2849" max="3082" width="8.125" style="56"/>
    <col min="3083" max="3104" width="3.375" style="56" customWidth="1"/>
    <col min="3105" max="3338" width="8.125" style="56"/>
    <col min="3339" max="3360" width="3.375" style="56" customWidth="1"/>
    <col min="3361" max="3594" width="8.125" style="56"/>
    <col min="3595" max="3616" width="3.375" style="56" customWidth="1"/>
    <col min="3617" max="3850" width="8.125" style="56"/>
    <col min="3851" max="3872" width="3.375" style="56" customWidth="1"/>
    <col min="3873" max="4106" width="8.125" style="56"/>
    <col min="4107" max="4128" width="3.375" style="56" customWidth="1"/>
    <col min="4129" max="4362" width="8.125" style="56"/>
    <col min="4363" max="4384" width="3.375" style="56" customWidth="1"/>
    <col min="4385" max="4618" width="8.125" style="56"/>
    <col min="4619" max="4640" width="3.375" style="56" customWidth="1"/>
    <col min="4641" max="4874" width="8.125" style="56"/>
    <col min="4875" max="4896" width="3.375" style="56" customWidth="1"/>
    <col min="4897" max="5130" width="8.125" style="56"/>
    <col min="5131" max="5152" width="3.375" style="56" customWidth="1"/>
    <col min="5153" max="5386" width="8.125" style="56"/>
    <col min="5387" max="5408" width="3.375" style="56" customWidth="1"/>
    <col min="5409" max="5642" width="8.125" style="56"/>
    <col min="5643" max="5664" width="3.375" style="56" customWidth="1"/>
    <col min="5665" max="5898" width="8.125" style="56"/>
    <col min="5899" max="5920" width="3.375" style="56" customWidth="1"/>
    <col min="5921" max="6154" width="8.125" style="56"/>
    <col min="6155" max="6176" width="3.375" style="56" customWidth="1"/>
    <col min="6177" max="6410" width="8.125" style="56"/>
    <col min="6411" max="6432" width="3.375" style="56" customWidth="1"/>
    <col min="6433" max="6666" width="8.125" style="56"/>
    <col min="6667" max="6688" width="3.375" style="56" customWidth="1"/>
    <col min="6689" max="6922" width="8.125" style="56"/>
    <col min="6923" max="6944" width="3.375" style="56" customWidth="1"/>
    <col min="6945" max="7178" width="8.125" style="56"/>
    <col min="7179" max="7200" width="3.375" style="56" customWidth="1"/>
    <col min="7201" max="7434" width="8.125" style="56"/>
    <col min="7435" max="7456" width="3.375" style="56" customWidth="1"/>
    <col min="7457" max="7690" width="8.125" style="56"/>
    <col min="7691" max="7712" width="3.375" style="56" customWidth="1"/>
    <col min="7713" max="7946" width="8.125" style="56"/>
    <col min="7947" max="7968" width="3.375" style="56" customWidth="1"/>
    <col min="7969" max="8202" width="8.125" style="56"/>
    <col min="8203" max="8224" width="3.375" style="56" customWidth="1"/>
    <col min="8225" max="8458" width="8.125" style="56"/>
    <col min="8459" max="8480" width="3.375" style="56" customWidth="1"/>
    <col min="8481" max="8714" width="8.125" style="56"/>
    <col min="8715" max="8736" width="3.375" style="56" customWidth="1"/>
    <col min="8737" max="8970" width="8.125" style="56"/>
    <col min="8971" max="8992" width="3.375" style="56" customWidth="1"/>
    <col min="8993" max="9226" width="8.125" style="56"/>
    <col min="9227" max="9248" width="3.375" style="56" customWidth="1"/>
    <col min="9249" max="9482" width="8.125" style="56"/>
    <col min="9483" max="9504" width="3.375" style="56" customWidth="1"/>
    <col min="9505" max="9738" width="8.125" style="56"/>
    <col min="9739" max="9760" width="3.375" style="56" customWidth="1"/>
    <col min="9761" max="9994" width="8.125" style="56"/>
    <col min="9995" max="10016" width="3.375" style="56" customWidth="1"/>
    <col min="10017" max="10250" width="8.125" style="56"/>
    <col min="10251" max="10272" width="3.375" style="56" customWidth="1"/>
    <col min="10273" max="10506" width="8.125" style="56"/>
    <col min="10507" max="10528" width="3.375" style="56" customWidth="1"/>
    <col min="10529" max="10762" width="8.125" style="56"/>
    <col min="10763" max="10784" width="3.375" style="56" customWidth="1"/>
    <col min="10785" max="11018" width="8.125" style="56"/>
    <col min="11019" max="11040" width="3.375" style="56" customWidth="1"/>
    <col min="11041" max="11274" width="8.125" style="56"/>
    <col min="11275" max="11296" width="3.375" style="56" customWidth="1"/>
    <col min="11297" max="11530" width="8.125" style="56"/>
    <col min="11531" max="11552" width="3.375" style="56" customWidth="1"/>
    <col min="11553" max="11786" width="8.125" style="56"/>
    <col min="11787" max="11808" width="3.375" style="56" customWidth="1"/>
    <col min="11809" max="12042" width="8.125" style="56"/>
    <col min="12043" max="12064" width="3.375" style="56" customWidth="1"/>
    <col min="12065" max="12298" width="8.125" style="56"/>
    <col min="12299" max="12320" width="3.375" style="56" customWidth="1"/>
    <col min="12321" max="12554" width="8.125" style="56"/>
    <col min="12555" max="12576" width="3.375" style="56" customWidth="1"/>
    <col min="12577" max="12810" width="8.125" style="56"/>
    <col min="12811" max="12832" width="3.375" style="56" customWidth="1"/>
    <col min="12833" max="13066" width="8.125" style="56"/>
    <col min="13067" max="13088" width="3.375" style="56" customWidth="1"/>
    <col min="13089" max="13322" width="8.125" style="56"/>
    <col min="13323" max="13344" width="3.375" style="56" customWidth="1"/>
    <col min="13345" max="13578" width="8.125" style="56"/>
    <col min="13579" max="13600" width="3.375" style="56" customWidth="1"/>
    <col min="13601" max="13834" width="8.125" style="56"/>
    <col min="13835" max="13856" width="3.375" style="56" customWidth="1"/>
    <col min="13857" max="14090" width="8.125" style="56"/>
    <col min="14091" max="14112" width="3.375" style="56" customWidth="1"/>
    <col min="14113" max="14346" width="8.125" style="56"/>
    <col min="14347" max="14368" width="3.375" style="56" customWidth="1"/>
    <col min="14369" max="14602" width="8.125" style="56"/>
    <col min="14603" max="14624" width="3.375" style="56" customWidth="1"/>
    <col min="14625" max="14858" width="8.125" style="56"/>
    <col min="14859" max="14880" width="3.375" style="56" customWidth="1"/>
    <col min="14881" max="15114" width="8.125" style="56"/>
    <col min="15115" max="15136" width="3.375" style="56" customWidth="1"/>
    <col min="15137" max="15370" width="8.125" style="56"/>
    <col min="15371" max="15392" width="3.375" style="56" customWidth="1"/>
    <col min="15393" max="15626" width="8.125" style="56"/>
    <col min="15627" max="15648" width="3.375" style="56" customWidth="1"/>
    <col min="15649" max="15882" width="8.125" style="56"/>
    <col min="15883" max="15904" width="3.375" style="56" customWidth="1"/>
    <col min="15905" max="16138" width="8.125" style="56"/>
    <col min="16139" max="16160" width="3.375" style="56" customWidth="1"/>
    <col min="16161" max="16384" width="8.125" style="56"/>
  </cols>
  <sheetData>
    <row r="1" spans="1:36" ht="20.100000000000001" customHeight="1">
      <c r="A1" s="56" t="s">
        <v>137</v>
      </c>
    </row>
    <row r="2" spans="1:36" ht="20.100000000000001" customHeight="1">
      <c r="A2" s="56" t="s">
        <v>143</v>
      </c>
    </row>
    <row r="3" spans="1:36" ht="7.9" customHeight="1"/>
    <row r="4" spans="1:36" ht="20.100000000000001" customHeight="1">
      <c r="A4" s="56" t="s">
        <v>138</v>
      </c>
      <c r="Q4" s="384"/>
      <c r="R4" s="385"/>
      <c r="S4" s="385"/>
      <c r="T4" s="386"/>
      <c r="V4" s="56" t="s">
        <v>220</v>
      </c>
    </row>
    <row r="5" spans="1:36" ht="7.9" customHeight="1"/>
    <row r="6" spans="1:36" ht="20.100000000000001" customHeight="1">
      <c r="A6" s="56" t="s">
        <v>156</v>
      </c>
      <c r="Q6" s="384"/>
      <c r="R6" s="385"/>
      <c r="S6" s="385"/>
      <c r="T6" s="386"/>
      <c r="V6" s="56" t="s">
        <v>220</v>
      </c>
    </row>
    <row r="7" spans="1:36" ht="7.9" customHeight="1"/>
    <row r="8" spans="1:36" ht="20.100000000000001" customHeight="1">
      <c r="A8" s="56" t="s">
        <v>207</v>
      </c>
    </row>
    <row r="9" spans="1:36" ht="7.9" customHeight="1"/>
    <row r="10" spans="1:36" ht="20.100000000000001" customHeight="1">
      <c r="A10" s="58"/>
      <c r="B10" s="58"/>
      <c r="C10" s="58"/>
      <c r="D10" s="387"/>
      <c r="E10" s="388"/>
      <c r="F10" s="388"/>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90"/>
    </row>
    <row r="11" spans="1:36" ht="20.100000000000001" customHeight="1">
      <c r="A11" s="58"/>
      <c r="B11" s="58"/>
      <c r="C11" s="58"/>
      <c r="D11" s="305"/>
      <c r="E11" s="306"/>
      <c r="F11" s="306"/>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5"/>
    </row>
    <row r="12" spans="1:36" ht="20.100000000000001" customHeight="1">
      <c r="A12" s="58"/>
      <c r="B12" s="58"/>
      <c r="C12" s="58"/>
      <c r="D12" s="305"/>
      <c r="E12" s="306"/>
      <c r="F12" s="306"/>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5"/>
    </row>
    <row r="13" spans="1:36" ht="20.100000000000001" customHeight="1">
      <c r="A13" s="58"/>
      <c r="B13" s="58"/>
      <c r="C13" s="58"/>
      <c r="D13" s="305"/>
      <c r="E13" s="306"/>
      <c r="F13" s="306"/>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5"/>
    </row>
    <row r="14" spans="1:36" ht="19.5" customHeight="1">
      <c r="A14" s="58"/>
      <c r="B14" s="58"/>
      <c r="C14" s="58"/>
      <c r="D14" s="363"/>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2"/>
    </row>
    <row r="15" spans="1:36" ht="7.9" customHeight="1"/>
    <row r="16" spans="1:36" ht="20.100000000000001" customHeight="1">
      <c r="A16" s="56" t="s">
        <v>140</v>
      </c>
    </row>
    <row r="17" spans="4:27" ht="8.1" customHeight="1"/>
    <row r="18" spans="4:27" ht="18" customHeight="1">
      <c r="D18" s="393" t="s">
        <v>141</v>
      </c>
      <c r="E18" s="394"/>
      <c r="F18" s="394"/>
      <c r="G18" s="394"/>
      <c r="H18" s="395"/>
      <c r="I18" s="395"/>
      <c r="J18" s="395"/>
      <c r="K18" s="396"/>
      <c r="L18" s="383"/>
      <c r="M18" s="334"/>
      <c r="N18" s="334"/>
      <c r="O18" s="335"/>
      <c r="P18" s="393" t="s">
        <v>142</v>
      </c>
      <c r="Q18" s="394"/>
      <c r="R18" s="394"/>
      <c r="S18" s="394"/>
      <c r="T18" s="395"/>
      <c r="U18" s="395"/>
      <c r="V18" s="395"/>
      <c r="W18" s="396"/>
      <c r="X18" s="383"/>
      <c r="Y18" s="334"/>
      <c r="Z18" s="334"/>
      <c r="AA18" s="335"/>
    </row>
    <row r="19" spans="4:27" ht="18" customHeight="1">
      <c r="D19" s="379" t="s">
        <v>34</v>
      </c>
      <c r="E19" s="380"/>
      <c r="F19" s="380"/>
      <c r="G19" s="380"/>
      <c r="H19" s="381"/>
      <c r="I19" s="381"/>
      <c r="J19" s="381"/>
      <c r="K19" s="382"/>
      <c r="L19" s="383"/>
      <c r="M19" s="334"/>
      <c r="N19" s="334"/>
      <c r="O19" s="335"/>
    </row>
    <row r="20" spans="4:27" ht="7.9" customHeight="1"/>
    <row r="21" spans="4:27" ht="7.9" customHeight="1"/>
  </sheetData>
  <sheetProtection algorithmName="SHA-512" hashValue="NIuTXFyWMtTpx6A7oN5PYPUr3waTi09eqyekrUglt6cHbShhNOPYos3sYJ1+gX4NcjKoWHUbQWEPy0+RYL672A==" saltValue="HMu2gpiuFLnTrOZ1ZPwSvA==" spinCount="100000" sheet="1" objects="1" scenarios="1"/>
  <mergeCells count="9">
    <mergeCell ref="D19:K19"/>
    <mergeCell ref="L19:O19"/>
    <mergeCell ref="Q4:T4"/>
    <mergeCell ref="Q6:T6"/>
    <mergeCell ref="D10:AJ14"/>
    <mergeCell ref="D18:K18"/>
    <mergeCell ref="L18:O18"/>
    <mergeCell ref="P18:W18"/>
    <mergeCell ref="X18:AA18"/>
  </mergeCells>
  <phoneticPr fontId="3"/>
  <dataValidations count="8">
    <dataValidation operator="equal" allowBlank="1" showErrorMessage="1" errorTitle="入力規則違反" error="リストから選択してください" sqref="D10:AJ14" xr:uid="{23BF006F-1359-4BED-93E6-B81A0D1F69F3}"/>
    <dataValidation type="list" allowBlank="1" showInputMessage="1" showErrorMessage="1" sqref="S7:V7" xr:uid="{6AEB80F9-703E-4FD7-A612-1F5B21580003}">
      <formula1>"◯,×"</formula1>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9848537E-938C-4D9A-AC27-1E6D98B712BB}">
      <formula1>"いる,いない,非該当"</formula1>
      <formula2>0</formula2>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8BA7F1A8-4679-4107-8B1E-46B12BE18C92}">
      <formula1>"○"</formula1>
      <formula2>0</formula2>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34EF54BA-9AE7-4764-A780-1887AABCB26A}">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55C801E4-A4DD-4DDD-BCCD-0D64CAE985AF}">
      <formula1>"いる,いない"</formula1>
    </dataValidation>
    <dataValidation type="list" allowBlank="1" showInputMessage="1" showErrorMessage="1" sqref="L18:O19 X18:AA18" xr:uid="{A6FBB25E-118C-48BC-944E-A1F437244F58}">
      <formula1>"○,×"</formula1>
    </dataValidation>
    <dataValidation type="list" allowBlank="1" showInputMessage="1" showErrorMessage="1" sqref="Q4:T4 Q6:T6" xr:uid="{EAABC17B-BE1D-417D-9426-6FB1C8E5D158}">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543A3-AE96-4979-AF17-37E55AE377E9}">
  <sheetPr codeName="Sheet15"/>
  <dimension ref="A1:AQ30"/>
  <sheetViews>
    <sheetView showGridLines="0" view="pageBreakPreview" zoomScaleNormal="100" zoomScaleSheetLayoutView="100" workbookViewId="0"/>
  </sheetViews>
  <sheetFormatPr defaultColWidth="8.125" defaultRowHeight="13.5"/>
  <cols>
    <col min="1" max="42" width="3.375" style="56" customWidth="1"/>
    <col min="43" max="271" width="8.125" style="56"/>
    <col min="272" max="293" width="3.375" style="56" customWidth="1"/>
    <col min="294" max="527" width="8.125" style="56"/>
    <col min="528" max="549" width="3.375" style="56" customWidth="1"/>
    <col min="550" max="783" width="8.125" style="56"/>
    <col min="784" max="805" width="3.375" style="56" customWidth="1"/>
    <col min="806" max="1039" width="8.125" style="56"/>
    <col min="1040" max="1061" width="3.375" style="56" customWidth="1"/>
    <col min="1062" max="1295" width="8.125" style="56"/>
    <col min="1296" max="1317" width="3.375" style="56" customWidth="1"/>
    <col min="1318" max="1551" width="8.125" style="56"/>
    <col min="1552" max="1573" width="3.375" style="56" customWidth="1"/>
    <col min="1574" max="1807" width="8.125" style="56"/>
    <col min="1808" max="1829" width="3.375" style="56" customWidth="1"/>
    <col min="1830" max="2063" width="8.125" style="56"/>
    <col min="2064" max="2085" width="3.375" style="56" customWidth="1"/>
    <col min="2086" max="2319" width="8.125" style="56"/>
    <col min="2320" max="2341" width="3.375" style="56" customWidth="1"/>
    <col min="2342" max="2575" width="8.125" style="56"/>
    <col min="2576" max="2597" width="3.375" style="56" customWidth="1"/>
    <col min="2598" max="2831" width="8.125" style="56"/>
    <col min="2832" max="2853" width="3.375" style="56" customWidth="1"/>
    <col min="2854" max="3087" width="8.125" style="56"/>
    <col min="3088" max="3109" width="3.375" style="56" customWidth="1"/>
    <col min="3110" max="3343" width="8.125" style="56"/>
    <col min="3344" max="3365" width="3.375" style="56" customWidth="1"/>
    <col min="3366" max="3599" width="8.125" style="56"/>
    <col min="3600" max="3621" width="3.375" style="56" customWidth="1"/>
    <col min="3622" max="3855" width="8.125" style="56"/>
    <col min="3856" max="3877" width="3.375" style="56" customWidth="1"/>
    <col min="3878" max="4111" width="8.125" style="56"/>
    <col min="4112" max="4133" width="3.375" style="56" customWidth="1"/>
    <col min="4134" max="4367" width="8.125" style="56"/>
    <col min="4368" max="4389" width="3.375" style="56" customWidth="1"/>
    <col min="4390" max="4623" width="8.125" style="56"/>
    <col min="4624" max="4645" width="3.375" style="56" customWidth="1"/>
    <col min="4646" max="4879" width="8.125" style="56"/>
    <col min="4880" max="4901" width="3.375" style="56" customWidth="1"/>
    <col min="4902" max="5135" width="8.125" style="56"/>
    <col min="5136" max="5157" width="3.375" style="56" customWidth="1"/>
    <col min="5158" max="5391" width="8.125" style="56"/>
    <col min="5392" max="5413" width="3.375" style="56" customWidth="1"/>
    <col min="5414" max="5647" width="8.125" style="56"/>
    <col min="5648" max="5669" width="3.375" style="56" customWidth="1"/>
    <col min="5670" max="5903" width="8.125" style="56"/>
    <col min="5904" max="5925" width="3.375" style="56" customWidth="1"/>
    <col min="5926" max="6159" width="8.125" style="56"/>
    <col min="6160" max="6181" width="3.375" style="56" customWidth="1"/>
    <col min="6182" max="6415" width="8.125" style="56"/>
    <col min="6416" max="6437" width="3.375" style="56" customWidth="1"/>
    <col min="6438" max="6671" width="8.125" style="56"/>
    <col min="6672" max="6693" width="3.375" style="56" customWidth="1"/>
    <col min="6694" max="6927" width="8.125" style="56"/>
    <col min="6928" max="6949" width="3.375" style="56" customWidth="1"/>
    <col min="6950" max="7183" width="8.125" style="56"/>
    <col min="7184" max="7205" width="3.375" style="56" customWidth="1"/>
    <col min="7206" max="7439" width="8.125" style="56"/>
    <col min="7440" max="7461" width="3.375" style="56" customWidth="1"/>
    <col min="7462" max="7695" width="8.125" style="56"/>
    <col min="7696" max="7717" width="3.375" style="56" customWidth="1"/>
    <col min="7718" max="7951" width="8.125" style="56"/>
    <col min="7952" max="7973" width="3.375" style="56" customWidth="1"/>
    <col min="7974" max="8207" width="8.125" style="56"/>
    <col min="8208" max="8229" width="3.375" style="56" customWidth="1"/>
    <col min="8230" max="8463" width="8.125" style="56"/>
    <col min="8464" max="8485" width="3.375" style="56" customWidth="1"/>
    <col min="8486" max="8719" width="8.125" style="56"/>
    <col min="8720" max="8741" width="3.375" style="56" customWidth="1"/>
    <col min="8742" max="8975" width="8.125" style="56"/>
    <col min="8976" max="8997" width="3.375" style="56" customWidth="1"/>
    <col min="8998" max="9231" width="8.125" style="56"/>
    <col min="9232" max="9253" width="3.375" style="56" customWidth="1"/>
    <col min="9254" max="9487" width="8.125" style="56"/>
    <col min="9488" max="9509" width="3.375" style="56" customWidth="1"/>
    <col min="9510" max="9743" width="8.125" style="56"/>
    <col min="9744" max="9765" width="3.375" style="56" customWidth="1"/>
    <col min="9766" max="9999" width="8.125" style="56"/>
    <col min="10000" max="10021" width="3.375" style="56" customWidth="1"/>
    <col min="10022" max="10255" width="8.125" style="56"/>
    <col min="10256" max="10277" width="3.375" style="56" customWidth="1"/>
    <col min="10278" max="10511" width="8.125" style="56"/>
    <col min="10512" max="10533" width="3.375" style="56" customWidth="1"/>
    <col min="10534" max="10767" width="8.125" style="56"/>
    <col min="10768" max="10789" width="3.375" style="56" customWidth="1"/>
    <col min="10790" max="11023" width="8.125" style="56"/>
    <col min="11024" max="11045" width="3.375" style="56" customWidth="1"/>
    <col min="11046" max="11279" width="8.125" style="56"/>
    <col min="11280" max="11301" width="3.375" style="56" customWidth="1"/>
    <col min="11302" max="11535" width="8.125" style="56"/>
    <col min="11536" max="11557" width="3.375" style="56" customWidth="1"/>
    <col min="11558" max="11791" width="8.125" style="56"/>
    <col min="11792" max="11813" width="3.375" style="56" customWidth="1"/>
    <col min="11814" max="12047" width="8.125" style="56"/>
    <col min="12048" max="12069" width="3.375" style="56" customWidth="1"/>
    <col min="12070" max="12303" width="8.125" style="56"/>
    <col min="12304" max="12325" width="3.375" style="56" customWidth="1"/>
    <col min="12326" max="12559" width="8.125" style="56"/>
    <col min="12560" max="12581" width="3.375" style="56" customWidth="1"/>
    <col min="12582" max="12815" width="8.125" style="56"/>
    <col min="12816" max="12837" width="3.375" style="56" customWidth="1"/>
    <col min="12838" max="13071" width="8.125" style="56"/>
    <col min="13072" max="13093" width="3.375" style="56" customWidth="1"/>
    <col min="13094" max="13327" width="8.125" style="56"/>
    <col min="13328" max="13349" width="3.375" style="56" customWidth="1"/>
    <col min="13350" max="13583" width="8.125" style="56"/>
    <col min="13584" max="13605" width="3.375" style="56" customWidth="1"/>
    <col min="13606" max="13839" width="8.125" style="56"/>
    <col min="13840" max="13861" width="3.375" style="56" customWidth="1"/>
    <col min="13862" max="14095" width="8.125" style="56"/>
    <col min="14096" max="14117" width="3.375" style="56" customWidth="1"/>
    <col min="14118" max="14351" width="8.125" style="56"/>
    <col min="14352" max="14373" width="3.375" style="56" customWidth="1"/>
    <col min="14374" max="14607" width="8.125" style="56"/>
    <col min="14608" max="14629" width="3.375" style="56" customWidth="1"/>
    <col min="14630" max="14863" width="8.125" style="56"/>
    <col min="14864" max="14885" width="3.375" style="56" customWidth="1"/>
    <col min="14886" max="15119" width="8.125" style="56"/>
    <col min="15120" max="15141" width="3.375" style="56" customWidth="1"/>
    <col min="15142" max="15375" width="8.125" style="56"/>
    <col min="15376" max="15397" width="3.375" style="56" customWidth="1"/>
    <col min="15398" max="15631" width="8.125" style="56"/>
    <col min="15632" max="15653" width="3.375" style="56" customWidth="1"/>
    <col min="15654" max="15887" width="8.125" style="56"/>
    <col min="15888" max="15909" width="3.375" style="56" customWidth="1"/>
    <col min="15910" max="16143" width="8.125" style="56"/>
    <col min="16144" max="16165" width="3.375" style="56" customWidth="1"/>
    <col min="16166" max="16384" width="8.125" style="56"/>
  </cols>
  <sheetData>
    <row r="1" spans="1:43" ht="20.100000000000001" customHeight="1">
      <c r="A1" s="56" t="s">
        <v>284</v>
      </c>
    </row>
    <row r="2" spans="1:43" ht="7.9" customHeight="1"/>
    <row r="3" spans="1:43" ht="20.100000000000001" customHeight="1">
      <c r="A3" s="56" t="s">
        <v>370</v>
      </c>
      <c r="T3" s="88"/>
      <c r="U3" s="88"/>
      <c r="V3" s="88"/>
      <c r="W3" s="88"/>
    </row>
    <row r="4" spans="1:43" ht="7.5" customHeight="1"/>
    <row r="5" spans="1:43" ht="18" customHeight="1">
      <c r="C5" s="56" t="s">
        <v>285</v>
      </c>
    </row>
    <row r="6" spans="1:43" ht="18" customHeight="1">
      <c r="C6" s="415" t="s">
        <v>286</v>
      </c>
      <c r="D6" s="416"/>
      <c r="E6" s="416"/>
      <c r="F6" s="416"/>
      <c r="G6" s="416"/>
      <c r="H6" s="416"/>
      <c r="I6" s="416"/>
      <c r="J6" s="416"/>
      <c r="K6" s="417"/>
      <c r="L6" s="415" t="s">
        <v>287</v>
      </c>
      <c r="M6" s="416"/>
      <c r="N6" s="416"/>
      <c r="O6" s="417"/>
      <c r="P6" s="421" t="s">
        <v>306</v>
      </c>
      <c r="Q6" s="422"/>
      <c r="R6" s="417"/>
      <c r="S6" s="443" t="s">
        <v>288</v>
      </c>
      <c r="T6" s="416"/>
      <c r="U6" s="416"/>
      <c r="V6" s="416"/>
      <c r="W6" s="423"/>
      <c r="X6" s="423"/>
      <c r="Y6" s="423"/>
      <c r="Z6" s="423"/>
      <c r="AA6" s="423"/>
      <c r="AB6" s="426" t="s">
        <v>289</v>
      </c>
      <c r="AC6" s="427"/>
      <c r="AD6" s="428"/>
      <c r="AE6" s="426" t="s">
        <v>290</v>
      </c>
      <c r="AF6" s="427"/>
      <c r="AG6" s="428"/>
      <c r="AH6" s="375" t="s">
        <v>291</v>
      </c>
      <c r="AI6" s="377"/>
      <c r="AJ6" s="377"/>
      <c r="AK6" s="377"/>
      <c r="AL6" s="377"/>
      <c r="AM6" s="377"/>
      <c r="AN6" s="436"/>
      <c r="AO6" s="436"/>
      <c r="AP6" s="437"/>
    </row>
    <row r="7" spans="1:43" ht="18" customHeight="1">
      <c r="C7" s="418"/>
      <c r="D7" s="419"/>
      <c r="E7" s="419"/>
      <c r="F7" s="419"/>
      <c r="G7" s="419"/>
      <c r="H7" s="419"/>
      <c r="I7" s="419"/>
      <c r="J7" s="419"/>
      <c r="K7" s="420"/>
      <c r="L7" s="418"/>
      <c r="M7" s="419"/>
      <c r="N7" s="419"/>
      <c r="O7" s="420"/>
      <c r="P7" s="418"/>
      <c r="Q7" s="419"/>
      <c r="R7" s="420"/>
      <c r="S7" s="424"/>
      <c r="T7" s="425"/>
      <c r="U7" s="425"/>
      <c r="V7" s="425"/>
      <c r="W7" s="425"/>
      <c r="X7" s="425"/>
      <c r="Y7" s="425"/>
      <c r="Z7" s="425"/>
      <c r="AA7" s="425"/>
      <c r="AB7" s="429"/>
      <c r="AC7" s="430"/>
      <c r="AD7" s="431"/>
      <c r="AE7" s="429"/>
      <c r="AF7" s="430"/>
      <c r="AG7" s="431"/>
      <c r="AH7" s="434" t="s">
        <v>292</v>
      </c>
      <c r="AI7" s="435"/>
      <c r="AJ7" s="435"/>
      <c r="AK7" s="434" t="s">
        <v>293</v>
      </c>
      <c r="AL7" s="435"/>
      <c r="AM7" s="435"/>
      <c r="AN7" s="434" t="s">
        <v>294</v>
      </c>
      <c r="AO7" s="435"/>
      <c r="AP7" s="435"/>
      <c r="AQ7" s="89"/>
    </row>
    <row r="8" spans="1:43" ht="18" customHeight="1">
      <c r="C8" s="406" t="s">
        <v>295</v>
      </c>
      <c r="D8" s="407"/>
      <c r="E8" s="407"/>
      <c r="F8" s="407"/>
      <c r="G8" s="407"/>
      <c r="H8" s="407"/>
      <c r="I8" s="407"/>
      <c r="J8" s="407"/>
      <c r="K8" s="408"/>
      <c r="L8" s="409" t="s">
        <v>308</v>
      </c>
      <c r="M8" s="410"/>
      <c r="N8" s="410"/>
      <c r="O8" s="410"/>
      <c r="P8" s="438">
        <v>3000</v>
      </c>
      <c r="Q8" s="438"/>
      <c r="R8" s="439"/>
      <c r="S8" s="406" t="s">
        <v>305</v>
      </c>
      <c r="T8" s="440"/>
      <c r="U8" s="440"/>
      <c r="V8" s="440"/>
      <c r="W8" s="441"/>
      <c r="X8" s="441"/>
      <c r="Y8" s="441"/>
      <c r="Z8" s="441"/>
      <c r="AA8" s="442"/>
      <c r="AB8" s="409" t="s">
        <v>38</v>
      </c>
      <c r="AC8" s="410"/>
      <c r="AD8" s="410"/>
      <c r="AE8" s="409" t="s">
        <v>38</v>
      </c>
      <c r="AF8" s="410"/>
      <c r="AG8" s="410"/>
      <c r="AH8" s="409" t="s">
        <v>38</v>
      </c>
      <c r="AI8" s="410"/>
      <c r="AJ8" s="410"/>
      <c r="AK8" s="409" t="s">
        <v>296</v>
      </c>
      <c r="AL8" s="410"/>
      <c r="AM8" s="410"/>
      <c r="AN8" s="409" t="s">
        <v>38</v>
      </c>
      <c r="AO8" s="410"/>
      <c r="AP8" s="410"/>
    </row>
    <row r="9" spans="1:43" ht="18" customHeight="1">
      <c r="C9" s="401"/>
      <c r="D9" s="402"/>
      <c r="E9" s="402"/>
      <c r="F9" s="402"/>
      <c r="G9" s="402"/>
      <c r="H9" s="402"/>
      <c r="I9" s="402"/>
      <c r="J9" s="402"/>
      <c r="K9" s="403"/>
      <c r="L9" s="399"/>
      <c r="M9" s="400"/>
      <c r="N9" s="400"/>
      <c r="O9" s="400"/>
      <c r="P9" s="432"/>
      <c r="Q9" s="432"/>
      <c r="R9" s="433"/>
      <c r="S9" s="401"/>
      <c r="T9" s="402"/>
      <c r="U9" s="402"/>
      <c r="V9" s="402"/>
      <c r="W9" s="404"/>
      <c r="X9" s="404"/>
      <c r="Y9" s="404"/>
      <c r="Z9" s="404"/>
      <c r="AA9" s="405"/>
      <c r="AB9" s="399"/>
      <c r="AC9" s="400"/>
      <c r="AD9" s="400"/>
      <c r="AE9" s="399"/>
      <c r="AF9" s="400"/>
      <c r="AG9" s="400"/>
      <c r="AH9" s="399"/>
      <c r="AI9" s="400"/>
      <c r="AJ9" s="400"/>
      <c r="AK9" s="399"/>
      <c r="AL9" s="400"/>
      <c r="AM9" s="400"/>
      <c r="AN9" s="399"/>
      <c r="AO9" s="400"/>
      <c r="AP9" s="400"/>
    </row>
    <row r="10" spans="1:43" ht="18" customHeight="1">
      <c r="C10" s="401"/>
      <c r="D10" s="402"/>
      <c r="E10" s="402"/>
      <c r="F10" s="402"/>
      <c r="G10" s="402"/>
      <c r="H10" s="402"/>
      <c r="I10" s="402"/>
      <c r="J10" s="402"/>
      <c r="K10" s="403"/>
      <c r="L10" s="399"/>
      <c r="M10" s="400"/>
      <c r="N10" s="400"/>
      <c r="O10" s="400"/>
      <c r="P10" s="432"/>
      <c r="Q10" s="432"/>
      <c r="R10" s="433"/>
      <c r="S10" s="401"/>
      <c r="T10" s="402"/>
      <c r="U10" s="402"/>
      <c r="V10" s="402"/>
      <c r="W10" s="404"/>
      <c r="X10" s="404"/>
      <c r="Y10" s="404"/>
      <c r="Z10" s="404"/>
      <c r="AA10" s="405"/>
      <c r="AB10" s="399"/>
      <c r="AC10" s="400"/>
      <c r="AD10" s="400"/>
      <c r="AE10" s="399"/>
      <c r="AF10" s="400"/>
      <c r="AG10" s="400"/>
      <c r="AH10" s="399"/>
      <c r="AI10" s="400"/>
      <c r="AJ10" s="400"/>
      <c r="AK10" s="399"/>
      <c r="AL10" s="400"/>
      <c r="AM10" s="400"/>
      <c r="AN10" s="399"/>
      <c r="AO10" s="400"/>
      <c r="AP10" s="400"/>
    </row>
    <row r="11" spans="1:43" ht="18" customHeight="1">
      <c r="C11" s="401"/>
      <c r="D11" s="402"/>
      <c r="E11" s="402"/>
      <c r="F11" s="402"/>
      <c r="G11" s="402"/>
      <c r="H11" s="402"/>
      <c r="I11" s="402"/>
      <c r="J11" s="402"/>
      <c r="K11" s="403"/>
      <c r="L11" s="399"/>
      <c r="M11" s="400"/>
      <c r="N11" s="400"/>
      <c r="O11" s="400"/>
      <c r="P11" s="432"/>
      <c r="Q11" s="432"/>
      <c r="R11" s="433"/>
      <c r="S11" s="401"/>
      <c r="T11" s="402"/>
      <c r="U11" s="402"/>
      <c r="V11" s="402"/>
      <c r="W11" s="404"/>
      <c r="X11" s="404"/>
      <c r="Y11" s="404"/>
      <c r="Z11" s="404"/>
      <c r="AA11" s="405"/>
      <c r="AB11" s="399"/>
      <c r="AC11" s="400"/>
      <c r="AD11" s="400"/>
      <c r="AE11" s="399"/>
      <c r="AF11" s="400"/>
      <c r="AG11" s="400"/>
      <c r="AH11" s="399"/>
      <c r="AI11" s="400"/>
      <c r="AJ11" s="400"/>
      <c r="AK11" s="399"/>
      <c r="AL11" s="400"/>
      <c r="AM11" s="400"/>
      <c r="AN11" s="399"/>
      <c r="AO11" s="400"/>
      <c r="AP11" s="400"/>
    </row>
    <row r="12" spans="1:43" ht="18" customHeight="1">
      <c r="C12" s="401"/>
      <c r="D12" s="402"/>
      <c r="E12" s="402"/>
      <c r="F12" s="402"/>
      <c r="G12" s="402"/>
      <c r="H12" s="402"/>
      <c r="I12" s="402"/>
      <c r="J12" s="402"/>
      <c r="K12" s="403"/>
      <c r="L12" s="399"/>
      <c r="M12" s="400"/>
      <c r="N12" s="400"/>
      <c r="O12" s="400"/>
      <c r="P12" s="432"/>
      <c r="Q12" s="432"/>
      <c r="R12" s="433"/>
      <c r="S12" s="401"/>
      <c r="T12" s="402"/>
      <c r="U12" s="402"/>
      <c r="V12" s="402"/>
      <c r="W12" s="404"/>
      <c r="X12" s="404"/>
      <c r="Y12" s="404"/>
      <c r="Z12" s="404"/>
      <c r="AA12" s="405"/>
      <c r="AB12" s="399"/>
      <c r="AC12" s="400"/>
      <c r="AD12" s="400"/>
      <c r="AE12" s="399"/>
      <c r="AF12" s="400"/>
      <c r="AG12" s="400"/>
      <c r="AH12" s="399"/>
      <c r="AI12" s="400"/>
      <c r="AJ12" s="400"/>
      <c r="AK12" s="399"/>
      <c r="AL12" s="400"/>
      <c r="AM12" s="400"/>
      <c r="AN12" s="399"/>
      <c r="AO12" s="400"/>
      <c r="AP12" s="400"/>
    </row>
    <row r="13" spans="1:43" ht="18" customHeight="1">
      <c r="C13" s="401"/>
      <c r="D13" s="402"/>
      <c r="E13" s="402"/>
      <c r="F13" s="402"/>
      <c r="G13" s="402"/>
      <c r="H13" s="402"/>
      <c r="I13" s="402"/>
      <c r="J13" s="402"/>
      <c r="K13" s="403"/>
      <c r="L13" s="399"/>
      <c r="M13" s="400"/>
      <c r="N13" s="400"/>
      <c r="O13" s="400"/>
      <c r="P13" s="432"/>
      <c r="Q13" s="432"/>
      <c r="R13" s="433"/>
      <c r="S13" s="401"/>
      <c r="T13" s="402"/>
      <c r="U13" s="402"/>
      <c r="V13" s="402"/>
      <c r="W13" s="404"/>
      <c r="X13" s="404"/>
      <c r="Y13" s="404"/>
      <c r="Z13" s="404"/>
      <c r="AA13" s="405"/>
      <c r="AB13" s="399"/>
      <c r="AC13" s="400"/>
      <c r="AD13" s="400"/>
      <c r="AE13" s="399"/>
      <c r="AF13" s="400"/>
      <c r="AG13" s="400"/>
      <c r="AH13" s="399"/>
      <c r="AI13" s="400"/>
      <c r="AJ13" s="400"/>
      <c r="AK13" s="399"/>
      <c r="AL13" s="400"/>
      <c r="AM13" s="400"/>
      <c r="AN13" s="399"/>
      <c r="AO13" s="400"/>
      <c r="AP13" s="400"/>
    </row>
    <row r="14" spans="1:43" ht="18" customHeight="1">
      <c r="C14" s="401"/>
      <c r="D14" s="402"/>
      <c r="E14" s="402"/>
      <c r="F14" s="402"/>
      <c r="G14" s="402"/>
      <c r="H14" s="402"/>
      <c r="I14" s="402"/>
      <c r="J14" s="402"/>
      <c r="K14" s="403"/>
      <c r="L14" s="399"/>
      <c r="M14" s="400"/>
      <c r="N14" s="400"/>
      <c r="O14" s="400"/>
      <c r="P14" s="432"/>
      <c r="Q14" s="432"/>
      <c r="R14" s="433"/>
      <c r="S14" s="401"/>
      <c r="T14" s="402"/>
      <c r="U14" s="402"/>
      <c r="V14" s="402"/>
      <c r="W14" s="404"/>
      <c r="X14" s="404"/>
      <c r="Y14" s="404"/>
      <c r="Z14" s="404"/>
      <c r="AA14" s="405"/>
      <c r="AB14" s="399"/>
      <c r="AC14" s="400"/>
      <c r="AD14" s="400"/>
      <c r="AE14" s="399"/>
      <c r="AF14" s="400"/>
      <c r="AG14" s="400"/>
      <c r="AH14" s="399"/>
      <c r="AI14" s="400"/>
      <c r="AJ14" s="400"/>
      <c r="AK14" s="399"/>
      <c r="AL14" s="400"/>
      <c r="AM14" s="400"/>
      <c r="AN14" s="399"/>
      <c r="AO14" s="400"/>
      <c r="AP14" s="400"/>
    </row>
    <row r="15" spans="1:43" ht="18" customHeight="1">
      <c r="C15" s="401"/>
      <c r="D15" s="402"/>
      <c r="E15" s="402"/>
      <c r="F15" s="402"/>
      <c r="G15" s="402"/>
      <c r="H15" s="402"/>
      <c r="I15" s="402"/>
      <c r="J15" s="402"/>
      <c r="K15" s="403"/>
      <c r="L15" s="399"/>
      <c r="M15" s="400"/>
      <c r="N15" s="400"/>
      <c r="O15" s="400"/>
      <c r="P15" s="432"/>
      <c r="Q15" s="432"/>
      <c r="R15" s="433"/>
      <c r="S15" s="401"/>
      <c r="T15" s="402"/>
      <c r="U15" s="402"/>
      <c r="V15" s="402"/>
      <c r="W15" s="404"/>
      <c r="X15" s="404"/>
      <c r="Y15" s="404"/>
      <c r="Z15" s="404"/>
      <c r="AA15" s="405"/>
      <c r="AB15" s="399"/>
      <c r="AC15" s="400"/>
      <c r="AD15" s="400"/>
      <c r="AE15" s="399"/>
      <c r="AF15" s="400"/>
      <c r="AG15" s="400"/>
      <c r="AH15" s="399"/>
      <c r="AI15" s="400"/>
      <c r="AJ15" s="400"/>
      <c r="AK15" s="399"/>
      <c r="AL15" s="400"/>
      <c r="AM15" s="400"/>
      <c r="AN15" s="399"/>
      <c r="AO15" s="400"/>
      <c r="AP15" s="400"/>
    </row>
    <row r="16" spans="1:43" ht="18" customHeight="1">
      <c r="C16" s="401"/>
      <c r="D16" s="402"/>
      <c r="E16" s="402"/>
      <c r="F16" s="402"/>
      <c r="G16" s="402"/>
      <c r="H16" s="402"/>
      <c r="I16" s="402"/>
      <c r="J16" s="402"/>
      <c r="K16" s="403"/>
      <c r="L16" s="399"/>
      <c r="M16" s="400"/>
      <c r="N16" s="400"/>
      <c r="O16" s="400"/>
      <c r="P16" s="432"/>
      <c r="Q16" s="432"/>
      <c r="R16" s="433"/>
      <c r="S16" s="401"/>
      <c r="T16" s="402"/>
      <c r="U16" s="402"/>
      <c r="V16" s="402"/>
      <c r="W16" s="404"/>
      <c r="X16" s="404"/>
      <c r="Y16" s="404"/>
      <c r="Z16" s="404"/>
      <c r="AA16" s="405"/>
      <c r="AB16" s="399"/>
      <c r="AC16" s="400"/>
      <c r="AD16" s="400"/>
      <c r="AE16" s="399"/>
      <c r="AF16" s="400"/>
      <c r="AG16" s="400"/>
      <c r="AH16" s="399"/>
      <c r="AI16" s="400"/>
      <c r="AJ16" s="400"/>
      <c r="AK16" s="399"/>
      <c r="AL16" s="400"/>
      <c r="AM16" s="400"/>
      <c r="AN16" s="399"/>
      <c r="AO16" s="400"/>
      <c r="AP16" s="400"/>
    </row>
    <row r="17" spans="3:43" ht="7.9" customHeight="1"/>
    <row r="18" spans="3:43" ht="18" customHeight="1">
      <c r="C18" s="56" t="s">
        <v>297</v>
      </c>
    </row>
    <row r="19" spans="3:43" ht="18" customHeight="1">
      <c r="C19" s="415" t="s">
        <v>286</v>
      </c>
      <c r="D19" s="416"/>
      <c r="E19" s="416"/>
      <c r="F19" s="416"/>
      <c r="G19" s="416"/>
      <c r="H19" s="416"/>
      <c r="I19" s="416"/>
      <c r="J19" s="416"/>
      <c r="K19" s="417"/>
      <c r="L19" s="415" t="s">
        <v>287</v>
      </c>
      <c r="M19" s="416"/>
      <c r="N19" s="416"/>
      <c r="O19" s="417"/>
      <c r="P19" s="421" t="s">
        <v>307</v>
      </c>
      <c r="Q19" s="422"/>
      <c r="R19" s="417"/>
      <c r="S19" s="415" t="s">
        <v>288</v>
      </c>
      <c r="T19" s="416"/>
      <c r="U19" s="416"/>
      <c r="V19" s="416"/>
      <c r="W19" s="423"/>
      <c r="X19" s="423"/>
      <c r="Y19" s="423"/>
      <c r="Z19" s="423"/>
      <c r="AA19" s="423"/>
      <c r="AB19" s="426" t="s">
        <v>289</v>
      </c>
      <c r="AC19" s="427"/>
      <c r="AD19" s="428"/>
      <c r="AE19" s="426" t="s">
        <v>290</v>
      </c>
      <c r="AF19" s="427"/>
      <c r="AG19" s="428"/>
      <c r="AH19" s="375" t="s">
        <v>291</v>
      </c>
      <c r="AI19" s="377"/>
      <c r="AJ19" s="377"/>
      <c r="AK19" s="377"/>
      <c r="AL19" s="377"/>
      <c r="AM19" s="377"/>
      <c r="AN19" s="436"/>
      <c r="AO19" s="436"/>
      <c r="AP19" s="437"/>
    </row>
    <row r="20" spans="3:43" ht="18" customHeight="1">
      <c r="C20" s="418"/>
      <c r="D20" s="419"/>
      <c r="E20" s="419"/>
      <c r="F20" s="419"/>
      <c r="G20" s="419"/>
      <c r="H20" s="419"/>
      <c r="I20" s="419"/>
      <c r="J20" s="419"/>
      <c r="K20" s="420"/>
      <c r="L20" s="418"/>
      <c r="M20" s="419"/>
      <c r="N20" s="419"/>
      <c r="O20" s="420"/>
      <c r="P20" s="418"/>
      <c r="Q20" s="419"/>
      <c r="R20" s="420"/>
      <c r="S20" s="424"/>
      <c r="T20" s="425"/>
      <c r="U20" s="425"/>
      <c r="V20" s="425"/>
      <c r="W20" s="425"/>
      <c r="X20" s="425"/>
      <c r="Y20" s="425"/>
      <c r="Z20" s="425"/>
      <c r="AA20" s="425"/>
      <c r="AB20" s="429"/>
      <c r="AC20" s="430"/>
      <c r="AD20" s="431"/>
      <c r="AE20" s="429"/>
      <c r="AF20" s="430"/>
      <c r="AG20" s="431"/>
      <c r="AH20" s="434" t="s">
        <v>292</v>
      </c>
      <c r="AI20" s="435"/>
      <c r="AJ20" s="435"/>
      <c r="AK20" s="434" t="s">
        <v>293</v>
      </c>
      <c r="AL20" s="435"/>
      <c r="AM20" s="435"/>
      <c r="AN20" s="434" t="s">
        <v>294</v>
      </c>
      <c r="AO20" s="435"/>
      <c r="AP20" s="435"/>
      <c r="AQ20" s="89"/>
    </row>
    <row r="21" spans="3:43" ht="18" customHeight="1">
      <c r="C21" s="406" t="s">
        <v>298</v>
      </c>
      <c r="D21" s="407"/>
      <c r="E21" s="407"/>
      <c r="F21" s="407"/>
      <c r="G21" s="407"/>
      <c r="H21" s="407"/>
      <c r="I21" s="407"/>
      <c r="J21" s="407"/>
      <c r="K21" s="408"/>
      <c r="L21" s="409" t="s">
        <v>299</v>
      </c>
      <c r="M21" s="410"/>
      <c r="N21" s="410"/>
      <c r="O21" s="410"/>
      <c r="P21" s="411" t="s">
        <v>369</v>
      </c>
      <c r="Q21" s="411"/>
      <c r="R21" s="412"/>
      <c r="S21" s="406" t="s">
        <v>300</v>
      </c>
      <c r="T21" s="407"/>
      <c r="U21" s="407"/>
      <c r="V21" s="407"/>
      <c r="W21" s="413"/>
      <c r="X21" s="413"/>
      <c r="Y21" s="413"/>
      <c r="Z21" s="413"/>
      <c r="AA21" s="414"/>
      <c r="AB21" s="409" t="s">
        <v>38</v>
      </c>
      <c r="AC21" s="410"/>
      <c r="AD21" s="410"/>
      <c r="AE21" s="409" t="s">
        <v>38</v>
      </c>
      <c r="AF21" s="410"/>
      <c r="AG21" s="410"/>
      <c r="AH21" s="409" t="s">
        <v>38</v>
      </c>
      <c r="AI21" s="410"/>
      <c r="AJ21" s="410"/>
      <c r="AK21" s="409" t="s">
        <v>296</v>
      </c>
      <c r="AL21" s="410"/>
      <c r="AM21" s="410"/>
      <c r="AN21" s="397"/>
      <c r="AO21" s="398"/>
      <c r="AP21" s="398"/>
    </row>
    <row r="22" spans="3:43" ht="18" customHeight="1">
      <c r="C22" s="401"/>
      <c r="D22" s="402"/>
      <c r="E22" s="402"/>
      <c r="F22" s="402"/>
      <c r="G22" s="402"/>
      <c r="H22" s="402"/>
      <c r="I22" s="402"/>
      <c r="J22" s="402"/>
      <c r="K22" s="403"/>
      <c r="L22" s="399"/>
      <c r="M22" s="400"/>
      <c r="N22" s="400"/>
      <c r="O22" s="400"/>
      <c r="P22" s="399"/>
      <c r="Q22" s="399"/>
      <c r="R22" s="400"/>
      <c r="S22" s="401"/>
      <c r="T22" s="402"/>
      <c r="U22" s="402"/>
      <c r="V22" s="402"/>
      <c r="W22" s="404"/>
      <c r="X22" s="404"/>
      <c r="Y22" s="404"/>
      <c r="Z22" s="404"/>
      <c r="AA22" s="405"/>
      <c r="AB22" s="399"/>
      <c r="AC22" s="400"/>
      <c r="AD22" s="400"/>
      <c r="AE22" s="399"/>
      <c r="AF22" s="400"/>
      <c r="AG22" s="400"/>
      <c r="AH22" s="399"/>
      <c r="AI22" s="400"/>
      <c r="AJ22" s="400"/>
      <c r="AK22" s="399"/>
      <c r="AL22" s="400"/>
      <c r="AM22" s="400"/>
      <c r="AN22" s="397"/>
      <c r="AO22" s="398"/>
      <c r="AP22" s="398"/>
    </row>
    <row r="23" spans="3:43" ht="18" customHeight="1">
      <c r="C23" s="401"/>
      <c r="D23" s="402"/>
      <c r="E23" s="402"/>
      <c r="F23" s="402"/>
      <c r="G23" s="402"/>
      <c r="H23" s="402"/>
      <c r="I23" s="402"/>
      <c r="J23" s="402"/>
      <c r="K23" s="403"/>
      <c r="L23" s="399"/>
      <c r="M23" s="400"/>
      <c r="N23" s="400"/>
      <c r="O23" s="400"/>
      <c r="P23" s="399"/>
      <c r="Q23" s="399"/>
      <c r="R23" s="400"/>
      <c r="S23" s="401"/>
      <c r="T23" s="402"/>
      <c r="U23" s="402"/>
      <c r="V23" s="402"/>
      <c r="W23" s="404"/>
      <c r="X23" s="404"/>
      <c r="Y23" s="404"/>
      <c r="Z23" s="404"/>
      <c r="AA23" s="405"/>
      <c r="AB23" s="399"/>
      <c r="AC23" s="400"/>
      <c r="AD23" s="400"/>
      <c r="AE23" s="399"/>
      <c r="AF23" s="400"/>
      <c r="AG23" s="400"/>
      <c r="AH23" s="399"/>
      <c r="AI23" s="400"/>
      <c r="AJ23" s="400"/>
      <c r="AK23" s="399"/>
      <c r="AL23" s="400"/>
      <c r="AM23" s="400"/>
      <c r="AN23" s="397"/>
      <c r="AO23" s="398"/>
      <c r="AP23" s="398"/>
    </row>
    <row r="24" spans="3:43" ht="18" customHeight="1">
      <c r="C24" s="401"/>
      <c r="D24" s="402"/>
      <c r="E24" s="402"/>
      <c r="F24" s="402"/>
      <c r="G24" s="402"/>
      <c r="H24" s="402"/>
      <c r="I24" s="402"/>
      <c r="J24" s="402"/>
      <c r="K24" s="403"/>
      <c r="L24" s="399"/>
      <c r="M24" s="400"/>
      <c r="N24" s="400"/>
      <c r="O24" s="400"/>
      <c r="P24" s="399"/>
      <c r="Q24" s="399"/>
      <c r="R24" s="400"/>
      <c r="S24" s="401"/>
      <c r="T24" s="402"/>
      <c r="U24" s="402"/>
      <c r="V24" s="402"/>
      <c r="W24" s="404"/>
      <c r="X24" s="404"/>
      <c r="Y24" s="404"/>
      <c r="Z24" s="404"/>
      <c r="AA24" s="405"/>
      <c r="AB24" s="399"/>
      <c r="AC24" s="400"/>
      <c r="AD24" s="400"/>
      <c r="AE24" s="399"/>
      <c r="AF24" s="400"/>
      <c r="AG24" s="400"/>
      <c r="AH24" s="399"/>
      <c r="AI24" s="400"/>
      <c r="AJ24" s="400"/>
      <c r="AK24" s="399"/>
      <c r="AL24" s="400"/>
      <c r="AM24" s="400"/>
      <c r="AN24" s="397"/>
      <c r="AO24" s="398"/>
      <c r="AP24" s="398"/>
    </row>
    <row r="25" spans="3:43" ht="18" customHeight="1">
      <c r="C25" s="401"/>
      <c r="D25" s="402"/>
      <c r="E25" s="402"/>
      <c r="F25" s="402"/>
      <c r="G25" s="402"/>
      <c r="H25" s="402"/>
      <c r="I25" s="402"/>
      <c r="J25" s="402"/>
      <c r="K25" s="403"/>
      <c r="L25" s="399"/>
      <c r="M25" s="400"/>
      <c r="N25" s="400"/>
      <c r="O25" s="400"/>
      <c r="P25" s="399"/>
      <c r="Q25" s="399"/>
      <c r="R25" s="400"/>
      <c r="S25" s="401"/>
      <c r="T25" s="402"/>
      <c r="U25" s="402"/>
      <c r="V25" s="402"/>
      <c r="W25" s="404"/>
      <c r="X25" s="404"/>
      <c r="Y25" s="404"/>
      <c r="Z25" s="404"/>
      <c r="AA25" s="405"/>
      <c r="AB25" s="399"/>
      <c r="AC25" s="400"/>
      <c r="AD25" s="400"/>
      <c r="AE25" s="399"/>
      <c r="AF25" s="400"/>
      <c r="AG25" s="400"/>
      <c r="AH25" s="399"/>
      <c r="AI25" s="400"/>
      <c r="AJ25" s="400"/>
      <c r="AK25" s="399"/>
      <c r="AL25" s="400"/>
      <c r="AM25" s="400"/>
      <c r="AN25" s="397"/>
      <c r="AO25" s="398"/>
      <c r="AP25" s="398"/>
    </row>
    <row r="26" spans="3:43" ht="18" customHeight="1">
      <c r="C26" s="401"/>
      <c r="D26" s="402"/>
      <c r="E26" s="402"/>
      <c r="F26" s="402"/>
      <c r="G26" s="402"/>
      <c r="H26" s="402"/>
      <c r="I26" s="402"/>
      <c r="J26" s="402"/>
      <c r="K26" s="403"/>
      <c r="L26" s="399"/>
      <c r="M26" s="400"/>
      <c r="N26" s="400"/>
      <c r="O26" s="400"/>
      <c r="P26" s="399"/>
      <c r="Q26" s="399"/>
      <c r="R26" s="400"/>
      <c r="S26" s="401"/>
      <c r="T26" s="402"/>
      <c r="U26" s="402"/>
      <c r="V26" s="402"/>
      <c r="W26" s="404"/>
      <c r="X26" s="404"/>
      <c r="Y26" s="404"/>
      <c r="Z26" s="404"/>
      <c r="AA26" s="405"/>
      <c r="AB26" s="399"/>
      <c r="AC26" s="400"/>
      <c r="AD26" s="400"/>
      <c r="AE26" s="399"/>
      <c r="AF26" s="400"/>
      <c r="AG26" s="400"/>
      <c r="AH26" s="399"/>
      <c r="AI26" s="400"/>
      <c r="AJ26" s="400"/>
      <c r="AK26" s="399"/>
      <c r="AL26" s="400"/>
      <c r="AM26" s="400"/>
      <c r="AN26" s="397"/>
      <c r="AO26" s="398"/>
      <c r="AP26" s="398"/>
    </row>
    <row r="27" spans="3:43" ht="18" customHeight="1">
      <c r="C27" s="401"/>
      <c r="D27" s="402"/>
      <c r="E27" s="402"/>
      <c r="F27" s="402"/>
      <c r="G27" s="402"/>
      <c r="H27" s="402"/>
      <c r="I27" s="402"/>
      <c r="J27" s="402"/>
      <c r="K27" s="403"/>
      <c r="L27" s="399"/>
      <c r="M27" s="400"/>
      <c r="N27" s="400"/>
      <c r="O27" s="400"/>
      <c r="P27" s="399"/>
      <c r="Q27" s="399"/>
      <c r="R27" s="400"/>
      <c r="S27" s="401"/>
      <c r="T27" s="402"/>
      <c r="U27" s="402"/>
      <c r="V27" s="402"/>
      <c r="W27" s="404"/>
      <c r="X27" s="404"/>
      <c r="Y27" s="404"/>
      <c r="Z27" s="404"/>
      <c r="AA27" s="405"/>
      <c r="AB27" s="399"/>
      <c r="AC27" s="400"/>
      <c r="AD27" s="400"/>
      <c r="AE27" s="399"/>
      <c r="AF27" s="400"/>
      <c r="AG27" s="400"/>
      <c r="AH27" s="399"/>
      <c r="AI27" s="400"/>
      <c r="AJ27" s="400"/>
      <c r="AK27" s="399"/>
      <c r="AL27" s="400"/>
      <c r="AM27" s="400"/>
      <c r="AN27" s="397"/>
      <c r="AO27" s="398"/>
      <c r="AP27" s="398"/>
    </row>
    <row r="28" spans="3:43" ht="18" customHeight="1">
      <c r="C28" s="401"/>
      <c r="D28" s="402"/>
      <c r="E28" s="402"/>
      <c r="F28" s="402"/>
      <c r="G28" s="402"/>
      <c r="H28" s="402"/>
      <c r="I28" s="402"/>
      <c r="J28" s="402"/>
      <c r="K28" s="403"/>
      <c r="L28" s="399"/>
      <c r="M28" s="400"/>
      <c r="N28" s="400"/>
      <c r="O28" s="400"/>
      <c r="P28" s="399"/>
      <c r="Q28" s="399"/>
      <c r="R28" s="400"/>
      <c r="S28" s="401"/>
      <c r="T28" s="402"/>
      <c r="U28" s="402"/>
      <c r="V28" s="402"/>
      <c r="W28" s="404"/>
      <c r="X28" s="404"/>
      <c r="Y28" s="404"/>
      <c r="Z28" s="404"/>
      <c r="AA28" s="405"/>
      <c r="AB28" s="399"/>
      <c r="AC28" s="400"/>
      <c r="AD28" s="400"/>
      <c r="AE28" s="399"/>
      <c r="AF28" s="400"/>
      <c r="AG28" s="400"/>
      <c r="AH28" s="399"/>
      <c r="AI28" s="400"/>
      <c r="AJ28" s="400"/>
      <c r="AK28" s="399"/>
      <c r="AL28" s="400"/>
      <c r="AM28" s="400"/>
      <c r="AN28" s="397"/>
      <c r="AO28" s="398"/>
      <c r="AP28" s="398"/>
    </row>
    <row r="29" spans="3:43" ht="18" customHeight="1">
      <c r="C29" s="401"/>
      <c r="D29" s="402"/>
      <c r="E29" s="402"/>
      <c r="F29" s="402"/>
      <c r="G29" s="402"/>
      <c r="H29" s="402"/>
      <c r="I29" s="402"/>
      <c r="J29" s="402"/>
      <c r="K29" s="403"/>
      <c r="L29" s="399"/>
      <c r="M29" s="400"/>
      <c r="N29" s="400"/>
      <c r="O29" s="400"/>
      <c r="P29" s="399"/>
      <c r="Q29" s="399"/>
      <c r="R29" s="400"/>
      <c r="S29" s="401"/>
      <c r="T29" s="402"/>
      <c r="U29" s="402"/>
      <c r="V29" s="402"/>
      <c r="W29" s="404"/>
      <c r="X29" s="404"/>
      <c r="Y29" s="404"/>
      <c r="Z29" s="404"/>
      <c r="AA29" s="405"/>
      <c r="AB29" s="399"/>
      <c r="AC29" s="400"/>
      <c r="AD29" s="400"/>
      <c r="AE29" s="399"/>
      <c r="AF29" s="400"/>
      <c r="AG29" s="400"/>
      <c r="AH29" s="399"/>
      <c r="AI29" s="400"/>
      <c r="AJ29" s="400"/>
      <c r="AK29" s="399"/>
      <c r="AL29" s="400"/>
      <c r="AM29" s="400"/>
      <c r="AN29" s="397"/>
      <c r="AO29" s="398"/>
      <c r="AP29" s="398"/>
    </row>
    <row r="30" spans="3:43" ht="18.75">
      <c r="AN30" s="90"/>
      <c r="AO30" s="90"/>
    </row>
  </sheetData>
  <sheetProtection algorithmName="SHA-512" hashValue="f0q+Derg05u5HQjB2q5nJY0bIBfqwK7ZbM4aDhrWxpTjzxDC3PHZiOGShp1+Ys8NjNmMyNCYyH2lqS++g9BaPQ==" saltValue="msIZ+eev2NQtfRCqPkfcQA==" spinCount="100000" sheet="1" objects="1" scenarios="1"/>
  <mergeCells count="182">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 ref="C9:K9"/>
    <mergeCell ref="L9:O9"/>
    <mergeCell ref="P9:R9"/>
    <mergeCell ref="S9:AA9"/>
    <mergeCell ref="AB9:AD9"/>
    <mergeCell ref="AE9:AG9"/>
    <mergeCell ref="AH9:AJ9"/>
    <mergeCell ref="AK9:AM9"/>
    <mergeCell ref="AN9:AP9"/>
    <mergeCell ref="C10:K10"/>
    <mergeCell ref="L10:O10"/>
    <mergeCell ref="P10:R10"/>
    <mergeCell ref="S10:AA10"/>
    <mergeCell ref="AB10:AD10"/>
    <mergeCell ref="AE10:AG10"/>
    <mergeCell ref="AH10:AJ10"/>
    <mergeCell ref="AK10:AM10"/>
    <mergeCell ref="AN10:AP10"/>
    <mergeCell ref="C11:K11"/>
    <mergeCell ref="L11:O11"/>
    <mergeCell ref="P11:R11"/>
    <mergeCell ref="S11:AA11"/>
    <mergeCell ref="AB11:AD11"/>
    <mergeCell ref="AE11:AG11"/>
    <mergeCell ref="AH11:AJ11"/>
    <mergeCell ref="AK11:AM11"/>
    <mergeCell ref="AN11:AP11"/>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4:K14"/>
    <mergeCell ref="L14:O14"/>
    <mergeCell ref="P14:R14"/>
    <mergeCell ref="S14:AA14"/>
    <mergeCell ref="AB14:AD14"/>
    <mergeCell ref="AE14:AG14"/>
    <mergeCell ref="AH14:AJ14"/>
    <mergeCell ref="AK14:AM14"/>
    <mergeCell ref="AN14:AP14"/>
    <mergeCell ref="C15:K15"/>
    <mergeCell ref="L15:O15"/>
    <mergeCell ref="P15:R15"/>
    <mergeCell ref="S15:AA15"/>
    <mergeCell ref="AB15:AD15"/>
    <mergeCell ref="AE15:AG15"/>
    <mergeCell ref="AH15:AJ15"/>
    <mergeCell ref="AK15:AM15"/>
    <mergeCell ref="AN15:AP15"/>
    <mergeCell ref="AH16:AJ16"/>
    <mergeCell ref="AK16:AM16"/>
    <mergeCell ref="AN16:AP16"/>
    <mergeCell ref="C19:K20"/>
    <mergeCell ref="L19:O20"/>
    <mergeCell ref="P19:R20"/>
    <mergeCell ref="S19:AA20"/>
    <mergeCell ref="AB19:AD20"/>
    <mergeCell ref="AE19:AG20"/>
    <mergeCell ref="C16:K16"/>
    <mergeCell ref="L16:O16"/>
    <mergeCell ref="P16:R16"/>
    <mergeCell ref="S16:AA16"/>
    <mergeCell ref="AB16:AD16"/>
    <mergeCell ref="AE16:AG16"/>
    <mergeCell ref="AH20:AJ20"/>
    <mergeCell ref="AK20:AM20"/>
    <mergeCell ref="AH19:AP19"/>
    <mergeCell ref="AN20:AP20"/>
    <mergeCell ref="C21:K21"/>
    <mergeCell ref="L21:O21"/>
    <mergeCell ref="P21:R21"/>
    <mergeCell ref="S21:AA21"/>
    <mergeCell ref="AB21:AD21"/>
    <mergeCell ref="AE21:AG21"/>
    <mergeCell ref="AH21:AJ21"/>
    <mergeCell ref="AK21:AM21"/>
    <mergeCell ref="AH22:AJ22"/>
    <mergeCell ref="AK22:AM22"/>
    <mergeCell ref="C23:K23"/>
    <mergeCell ref="L23:O23"/>
    <mergeCell ref="P23:R23"/>
    <mergeCell ref="S23:AA23"/>
    <mergeCell ref="AB23:AD23"/>
    <mergeCell ref="AE23:AG23"/>
    <mergeCell ref="AH23:AJ23"/>
    <mergeCell ref="AK23:AM23"/>
    <mergeCell ref="C22:K22"/>
    <mergeCell ref="L22:O22"/>
    <mergeCell ref="P22:R22"/>
    <mergeCell ref="S22:AA22"/>
    <mergeCell ref="AB22:AD22"/>
    <mergeCell ref="AE22:AG22"/>
    <mergeCell ref="AH24:AJ24"/>
    <mergeCell ref="AK24:AM24"/>
    <mergeCell ref="C25:K25"/>
    <mergeCell ref="L25:O25"/>
    <mergeCell ref="P25:R25"/>
    <mergeCell ref="S25:AA25"/>
    <mergeCell ref="AB25:AD25"/>
    <mergeCell ref="AE25:AG25"/>
    <mergeCell ref="AH25:AJ25"/>
    <mergeCell ref="AK25:AM25"/>
    <mergeCell ref="C24:K24"/>
    <mergeCell ref="L24:O24"/>
    <mergeCell ref="P24:R24"/>
    <mergeCell ref="S24:AA24"/>
    <mergeCell ref="AB24:AD24"/>
    <mergeCell ref="AE24:AG24"/>
    <mergeCell ref="AH26:AJ26"/>
    <mergeCell ref="AK26:AM26"/>
    <mergeCell ref="C27:K27"/>
    <mergeCell ref="L27:O27"/>
    <mergeCell ref="P27:R27"/>
    <mergeCell ref="S27:AA27"/>
    <mergeCell ref="AB27:AD27"/>
    <mergeCell ref="AE27:AG27"/>
    <mergeCell ref="AH27:AJ27"/>
    <mergeCell ref="AK27:AM27"/>
    <mergeCell ref="C26:K26"/>
    <mergeCell ref="L26:O26"/>
    <mergeCell ref="P26:R26"/>
    <mergeCell ref="S26:AA26"/>
    <mergeCell ref="AB26:AD26"/>
    <mergeCell ref="AE26:AG26"/>
    <mergeCell ref="AH28:AJ28"/>
    <mergeCell ref="AK28:AM28"/>
    <mergeCell ref="C29:K29"/>
    <mergeCell ref="L29:O29"/>
    <mergeCell ref="P29:R29"/>
    <mergeCell ref="S29:AA29"/>
    <mergeCell ref="AB29:AD29"/>
    <mergeCell ref="AE29:AG29"/>
    <mergeCell ref="AH29:AJ29"/>
    <mergeCell ref="AK29:AM29"/>
    <mergeCell ref="C28:K28"/>
    <mergeCell ref="L28:O28"/>
    <mergeCell ref="P28:R28"/>
    <mergeCell ref="S28:AA28"/>
    <mergeCell ref="AB28:AD28"/>
    <mergeCell ref="AE28:AG28"/>
    <mergeCell ref="AN21:AP21"/>
    <mergeCell ref="AN22:AP22"/>
    <mergeCell ref="AN23:AP23"/>
    <mergeCell ref="AN24:AP24"/>
    <mergeCell ref="AN25:AP25"/>
    <mergeCell ref="AN26:AP26"/>
    <mergeCell ref="AN27:AP27"/>
    <mergeCell ref="AN28:AP28"/>
    <mergeCell ref="AN29:AP29"/>
  </mergeCells>
  <phoneticPr fontId="3"/>
  <dataValidations count="6">
    <dataValidation type="list" allowBlank="1" showInputMessage="1" showErrorMessage="1" sqref="AN8:AP16 AB8:AJ16 AB21:AJ29 AN21:AP29" xr:uid="{E2275509-9000-4E38-A2F6-85C0A266CD4F}">
      <formula1>"○,×"</formula1>
    </dataValidation>
    <dataValidation type="list" allowBlank="1" showInputMessage="1" showErrorMessage="1" sqref="AK8:AM16 AK21:AM29" xr:uid="{D89A9AAD-465E-4EF4-A5AF-66FF0CA7AC03}">
      <formula1>"文書,口頭,同意なし"</formula1>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165C0309-765D-42C7-8AB1-9F958537CD53}">
      <formula1>"いる,いない,非該当"</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9870B106-862C-4D26-844C-4EACFBA6CC08}">
      <formula1>"○"</formula1>
      <formula2>0</formula2>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6C7B6457-617C-4EFD-B98B-4BC65A29E615}">
      <formula1>"○"</formula1>
      <formula2>0</formula2>
    </dataValidation>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582041DB-07C3-45C2-AE15-8C68AAE32FA5}">
      <formula1>"いる,いない"</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zoomScaleNormal="100" zoomScaleSheetLayoutView="100" workbookViewId="0"/>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152</v>
      </c>
    </row>
    <row r="2" spans="1:8" ht="25.15" customHeight="1">
      <c r="A2" s="21" t="s">
        <v>41</v>
      </c>
      <c r="B2" s="22"/>
      <c r="C2" s="22"/>
      <c r="F2" s="23"/>
    </row>
    <row r="3" spans="1:8" ht="21" customHeight="1">
      <c r="B3" s="24"/>
      <c r="C3" s="22"/>
      <c r="D3" s="25"/>
      <c r="F3" s="23"/>
      <c r="G3" s="26" t="s">
        <v>14</v>
      </c>
    </row>
    <row r="4" spans="1:8" ht="21" customHeight="1">
      <c r="B4" s="24"/>
      <c r="C4" s="22"/>
      <c r="D4" s="25"/>
      <c r="F4" s="23"/>
      <c r="G4" s="26" t="s">
        <v>222</v>
      </c>
    </row>
    <row r="5" spans="1:8" ht="25.15" customHeight="1">
      <c r="A5" s="14" t="s">
        <v>15</v>
      </c>
      <c r="B5" s="27"/>
      <c r="C5" s="45" t="s">
        <v>16</v>
      </c>
      <c r="D5" s="45" t="s">
        <v>17</v>
      </c>
      <c r="E5" s="45"/>
      <c r="F5" s="45" t="s">
        <v>16</v>
      </c>
      <c r="G5" s="45" t="s">
        <v>17</v>
      </c>
      <c r="H5" s="28"/>
    </row>
    <row r="6" spans="1:8" ht="25.15" customHeight="1">
      <c r="A6" s="29"/>
      <c r="B6" s="45">
        <v>1</v>
      </c>
      <c r="C6" s="182" t="s">
        <v>388</v>
      </c>
      <c r="D6" s="49" t="s">
        <v>204</v>
      </c>
      <c r="E6" s="45">
        <v>15</v>
      </c>
      <c r="F6" s="30"/>
      <c r="G6" s="46"/>
      <c r="H6" s="28"/>
    </row>
    <row r="7" spans="1:8" ht="25.15" customHeight="1">
      <c r="A7" s="31"/>
      <c r="B7" s="45">
        <v>2</v>
      </c>
      <c r="C7" s="182" t="s">
        <v>389</v>
      </c>
      <c r="D7" s="46" t="s">
        <v>204</v>
      </c>
      <c r="E7" s="45">
        <v>16</v>
      </c>
      <c r="F7" s="30"/>
      <c r="G7" s="46"/>
      <c r="H7" s="28"/>
    </row>
    <row r="8" spans="1:8" ht="25.15" customHeight="1">
      <c r="A8" s="31" t="s">
        <v>148</v>
      </c>
      <c r="B8" s="45">
        <v>3</v>
      </c>
      <c r="C8" s="30"/>
      <c r="D8" s="46"/>
      <c r="E8" s="45">
        <v>17</v>
      </c>
      <c r="F8" s="30"/>
      <c r="G8" s="46"/>
      <c r="H8" s="28"/>
    </row>
    <row r="9" spans="1:8" ht="25.15" customHeight="1">
      <c r="A9" s="31"/>
      <c r="B9" s="45">
        <v>4</v>
      </c>
      <c r="C9" s="30"/>
      <c r="D9" s="46"/>
      <c r="E9" s="45">
        <v>18</v>
      </c>
      <c r="F9" s="30"/>
      <c r="G9" s="46"/>
      <c r="H9" s="28"/>
    </row>
    <row r="10" spans="1:8" ht="25.15" customHeight="1">
      <c r="A10" s="31"/>
      <c r="B10" s="45">
        <v>5</v>
      </c>
      <c r="C10" s="30"/>
      <c r="D10" s="46"/>
      <c r="E10" s="45">
        <v>19</v>
      </c>
      <c r="F10" s="30"/>
      <c r="G10" s="46"/>
      <c r="H10" s="28"/>
    </row>
    <row r="11" spans="1:8" ht="25.15" customHeight="1">
      <c r="A11" s="31" t="s">
        <v>149</v>
      </c>
      <c r="B11" s="45">
        <v>6</v>
      </c>
      <c r="C11" s="30"/>
      <c r="D11" s="46"/>
      <c r="E11" s="45">
        <v>20</v>
      </c>
      <c r="F11" s="30"/>
      <c r="G11" s="46"/>
      <c r="H11" s="28"/>
    </row>
    <row r="12" spans="1:8" ht="25.15" customHeight="1">
      <c r="A12" s="31"/>
      <c r="B12" s="45">
        <v>7</v>
      </c>
      <c r="C12" s="30"/>
      <c r="D12" s="46"/>
      <c r="E12" s="45">
        <v>21</v>
      </c>
      <c r="F12" s="30"/>
      <c r="G12" s="46"/>
      <c r="H12" s="28"/>
    </row>
    <row r="13" spans="1:8" ht="25.15" customHeight="1">
      <c r="A13" s="31"/>
      <c r="B13" s="45">
        <v>8</v>
      </c>
      <c r="C13" s="30"/>
      <c r="D13" s="46"/>
      <c r="E13" s="45">
        <v>22</v>
      </c>
      <c r="F13" s="30"/>
      <c r="G13" s="46"/>
      <c r="H13" s="28"/>
    </row>
    <row r="14" spans="1:8" ht="25.15" customHeight="1">
      <c r="A14" s="31" t="s">
        <v>150</v>
      </c>
      <c r="B14" s="45">
        <v>9</v>
      </c>
      <c r="C14" s="30"/>
      <c r="D14" s="46"/>
      <c r="E14" s="45">
        <v>23</v>
      </c>
      <c r="F14" s="30"/>
      <c r="G14" s="46"/>
      <c r="H14" s="28"/>
    </row>
    <row r="15" spans="1:8" ht="25.15" customHeight="1">
      <c r="A15" s="31"/>
      <c r="B15" s="45">
        <v>10</v>
      </c>
      <c r="C15" s="30"/>
      <c r="D15" s="46"/>
      <c r="E15" s="45">
        <v>24</v>
      </c>
      <c r="F15" s="30"/>
      <c r="G15" s="46"/>
      <c r="H15" s="28"/>
    </row>
    <row r="16" spans="1:8" ht="25.15" customHeight="1">
      <c r="A16" s="31"/>
      <c r="B16" s="45">
        <v>11</v>
      </c>
      <c r="C16" s="30"/>
      <c r="D16" s="46"/>
      <c r="E16" s="45">
        <v>25</v>
      </c>
      <c r="F16" s="32"/>
      <c r="G16" s="46"/>
      <c r="H16" s="28"/>
    </row>
    <row r="17" spans="1:8" ht="25.15" customHeight="1">
      <c r="A17" s="31" t="s">
        <v>151</v>
      </c>
      <c r="B17" s="45">
        <v>12</v>
      </c>
      <c r="C17" s="30"/>
      <c r="D17" s="46"/>
      <c r="E17" s="45">
        <v>26</v>
      </c>
      <c r="F17" s="30"/>
      <c r="G17" s="46"/>
      <c r="H17" s="28"/>
    </row>
    <row r="18" spans="1:8" ht="25.15" customHeight="1">
      <c r="A18" s="31"/>
      <c r="B18" s="45">
        <v>13</v>
      </c>
      <c r="C18" s="30"/>
      <c r="D18" s="46"/>
      <c r="E18" s="33">
        <v>27</v>
      </c>
      <c r="F18" s="34"/>
      <c r="G18" s="46"/>
      <c r="H18" s="28"/>
    </row>
    <row r="19" spans="1:8" ht="25.15" customHeight="1">
      <c r="A19" s="35"/>
      <c r="B19" s="45">
        <v>14</v>
      </c>
      <c r="C19" s="30"/>
      <c r="D19" s="46"/>
      <c r="E19" s="36">
        <v>28</v>
      </c>
      <c r="F19" s="37"/>
      <c r="G19" s="46"/>
      <c r="H19" s="28"/>
    </row>
    <row r="26" spans="1:8" ht="25.5" customHeight="1"/>
  </sheetData>
  <sheetProtection algorithmName="SHA-512" hashValue="uQ2tUMuqjOkWtAZQlc079fclKyL0Ks0GZSUovH4JGHh20RaV4BfRmQ0b/QyvhQEqe5OBuokzGBko2a/QlbNplw==" saltValue="0yCK5RSt1wmhee6HsJdfqQ=="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A39-30CB-46E7-B819-9E27D5CFD916}">
  <sheetPr codeName="Sheet17">
    <pageSetUpPr fitToPage="1"/>
  </sheetPr>
  <dimension ref="A1:AG59"/>
  <sheetViews>
    <sheetView showGridLines="0" view="pageBreakPreview" zoomScale="80" zoomScaleNormal="100" zoomScaleSheetLayoutView="80" workbookViewId="0"/>
  </sheetViews>
  <sheetFormatPr defaultRowHeight="13.5"/>
  <cols>
    <col min="1" max="1" width="9" style="47"/>
    <col min="2" max="3" width="4.25" style="47" customWidth="1"/>
    <col min="4" max="6" width="9" style="47"/>
    <col min="7" max="7" width="2.125" style="47" customWidth="1"/>
    <col min="8" max="8" width="5.5" style="47" customWidth="1"/>
    <col min="9" max="10" width="2.125" style="47" customWidth="1"/>
    <col min="11" max="11" width="5.5" style="47" customWidth="1"/>
    <col min="12" max="13" width="2.125" style="47" customWidth="1"/>
    <col min="14" max="14" width="5.5" style="47" customWidth="1"/>
    <col min="15" max="16" width="2.125" style="47" customWidth="1"/>
    <col min="17" max="17" width="5.5" style="47" customWidth="1"/>
    <col min="18" max="19" width="2.125" style="47" customWidth="1"/>
    <col min="20" max="20" width="5.5" style="47" customWidth="1"/>
    <col min="21" max="22" width="2.125" style="47" customWidth="1"/>
    <col min="23" max="23" width="5.5" style="47" customWidth="1"/>
    <col min="24" max="25" width="2.125" style="47" customWidth="1"/>
    <col min="26" max="26" width="5.5" style="47" customWidth="1"/>
    <col min="27" max="27" width="2.125" style="47" customWidth="1"/>
    <col min="28" max="31" width="7.125" style="47" customWidth="1"/>
    <col min="32" max="32" width="9.375" style="47" customWidth="1"/>
    <col min="33" max="16384" width="9" style="47"/>
  </cols>
  <sheetData>
    <row r="1" spans="1:32" s="48" customFormat="1" ht="24" customHeight="1">
      <c r="A1" s="97" t="s">
        <v>186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2" s="48" customFormat="1" ht="23.1" customHeight="1">
      <c r="A2" s="97" t="s">
        <v>357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3.1" customHeight="1">
      <c r="A3" s="524" t="s">
        <v>173</v>
      </c>
      <c r="B3" s="637"/>
      <c r="C3" s="637"/>
      <c r="D3" s="637"/>
      <c r="E3" s="637"/>
      <c r="F3" s="637"/>
      <c r="G3" s="98"/>
      <c r="H3" s="99" t="s">
        <v>23</v>
      </c>
      <c r="I3" s="100"/>
      <c r="J3" s="101"/>
      <c r="K3" s="102" t="s">
        <v>328</v>
      </c>
      <c r="L3" s="100"/>
      <c r="M3" s="101"/>
      <c r="N3" s="99" t="s">
        <v>25</v>
      </c>
      <c r="O3" s="100"/>
      <c r="P3" s="101"/>
      <c r="Q3" s="99" t="s">
        <v>225</v>
      </c>
      <c r="R3" s="100"/>
      <c r="S3" s="101"/>
      <c r="T3" s="99" t="s">
        <v>26</v>
      </c>
      <c r="U3" s="100"/>
      <c r="V3" s="103"/>
      <c r="W3" s="504" t="s">
        <v>164</v>
      </c>
      <c r="X3" s="524"/>
      <c r="Y3" s="524"/>
      <c r="Z3" s="638"/>
      <c r="AA3" s="104"/>
      <c r="AB3" s="524" t="s">
        <v>27</v>
      </c>
      <c r="AC3" s="637"/>
      <c r="AD3" s="639"/>
      <c r="AE3" s="640"/>
      <c r="AF3" s="640"/>
    </row>
    <row r="4" spans="1:32" ht="23.1" customHeight="1">
      <c r="A4" s="637"/>
      <c r="B4" s="637"/>
      <c r="C4" s="637"/>
      <c r="D4" s="637"/>
      <c r="E4" s="637"/>
      <c r="F4" s="637"/>
      <c r="G4" s="105"/>
      <c r="H4" s="106"/>
      <c r="I4" s="107"/>
      <c r="J4" s="516"/>
      <c r="K4" s="517"/>
      <c r="L4" s="518"/>
      <c r="M4" s="108"/>
      <c r="N4" s="106"/>
      <c r="O4" s="107"/>
      <c r="P4" s="108"/>
      <c r="Q4" s="106"/>
      <c r="R4" s="107"/>
      <c r="S4" s="108"/>
      <c r="T4" s="106"/>
      <c r="U4" s="107"/>
      <c r="V4" s="108"/>
      <c r="W4" s="109" t="s">
        <v>28</v>
      </c>
      <c r="X4" s="110"/>
      <c r="Y4" s="103"/>
      <c r="Z4" s="109" t="s">
        <v>29</v>
      </c>
      <c r="AA4" s="110"/>
      <c r="AB4" s="637"/>
      <c r="AC4" s="637"/>
      <c r="AD4" s="640"/>
      <c r="AE4" s="640"/>
      <c r="AF4" s="640"/>
    </row>
    <row r="5" spans="1:32" ht="15" customHeight="1">
      <c r="A5" s="641" t="s">
        <v>185</v>
      </c>
      <c r="B5" s="645" t="s">
        <v>171</v>
      </c>
      <c r="C5" s="539" t="s">
        <v>283</v>
      </c>
      <c r="D5" s="600" t="s">
        <v>158</v>
      </c>
      <c r="E5" s="621"/>
      <c r="F5" s="622"/>
      <c r="G5" s="111"/>
      <c r="H5" s="631">
        <f>'P2'!D4</f>
        <v>0</v>
      </c>
      <c r="I5" s="112"/>
      <c r="J5" s="113"/>
      <c r="K5" s="631">
        <f>'P2'!E4</f>
        <v>0</v>
      </c>
      <c r="L5" s="112"/>
      <c r="M5" s="113"/>
      <c r="N5" s="631">
        <f>'P2'!F4</f>
        <v>0</v>
      </c>
      <c r="O5" s="112"/>
      <c r="P5" s="113"/>
      <c r="Q5" s="631">
        <f>'P2'!G4</f>
        <v>0</v>
      </c>
      <c r="R5" s="112"/>
      <c r="S5" s="113"/>
      <c r="T5" s="631">
        <f>'P2'!H4</f>
        <v>0</v>
      </c>
      <c r="U5" s="112"/>
      <c r="V5" s="113"/>
      <c r="W5" s="631">
        <f>'P2'!I4</f>
        <v>0</v>
      </c>
      <c r="X5" s="112"/>
      <c r="Y5" s="113"/>
      <c r="Z5" s="631">
        <f>'P2'!J4</f>
        <v>0</v>
      </c>
      <c r="AA5" s="114"/>
      <c r="AB5" s="524" t="s">
        <v>310</v>
      </c>
      <c r="AC5" s="597">
        <f>SUM(G5:AA7)</f>
        <v>0</v>
      </c>
      <c r="AD5" s="633" t="s">
        <v>330</v>
      </c>
      <c r="AE5" s="634"/>
      <c r="AF5" s="635"/>
    </row>
    <row r="6" spans="1:32" ht="15" customHeight="1">
      <c r="A6" s="642"/>
      <c r="B6" s="645"/>
      <c r="C6" s="608"/>
      <c r="D6" s="623"/>
      <c r="E6" s="624"/>
      <c r="F6" s="625"/>
      <c r="G6" s="115"/>
      <c r="H6" s="585"/>
      <c r="I6" s="116"/>
      <c r="J6" s="117"/>
      <c r="K6" s="585"/>
      <c r="L6" s="116"/>
      <c r="M6" s="117"/>
      <c r="N6" s="585"/>
      <c r="O6" s="116"/>
      <c r="P6" s="117"/>
      <c r="Q6" s="585"/>
      <c r="R6" s="116"/>
      <c r="S6" s="117"/>
      <c r="T6" s="585"/>
      <c r="U6" s="116"/>
      <c r="V6" s="117"/>
      <c r="W6" s="585"/>
      <c r="X6" s="116"/>
      <c r="Y6" s="117"/>
      <c r="Z6" s="585"/>
      <c r="AA6" s="118"/>
      <c r="AB6" s="524"/>
      <c r="AC6" s="597"/>
      <c r="AD6" s="597" t="s">
        <v>332</v>
      </c>
      <c r="AE6" s="597"/>
      <c r="AF6" s="119">
        <f>SUM(G5:AA6)</f>
        <v>0</v>
      </c>
    </row>
    <row r="7" spans="1:32" ht="15" hidden="1" customHeight="1">
      <c r="A7" s="642"/>
      <c r="B7" s="645"/>
      <c r="C7" s="514"/>
      <c r="D7" s="626"/>
      <c r="E7" s="627"/>
      <c r="F7" s="628"/>
      <c r="G7" s="120"/>
      <c r="H7" s="632"/>
      <c r="I7" s="121"/>
      <c r="J7" s="122"/>
      <c r="K7" s="632"/>
      <c r="L7" s="121"/>
      <c r="M7" s="122"/>
      <c r="N7" s="632"/>
      <c r="O7" s="121"/>
      <c r="P7" s="122"/>
      <c r="Q7" s="632"/>
      <c r="R7" s="121"/>
      <c r="S7" s="122"/>
      <c r="T7" s="632"/>
      <c r="U7" s="121"/>
      <c r="V7" s="122"/>
      <c r="W7" s="632"/>
      <c r="X7" s="121"/>
      <c r="Y7" s="122"/>
      <c r="Z7" s="632"/>
      <c r="AA7" s="123"/>
      <c r="AB7" s="524"/>
      <c r="AC7" s="597"/>
      <c r="AD7" s="618"/>
      <c r="AE7" s="636"/>
      <c r="AF7" s="119"/>
    </row>
    <row r="8" spans="1:32" ht="15" customHeight="1">
      <c r="A8" s="642"/>
      <c r="B8" s="645"/>
      <c r="C8" s="514"/>
      <c r="D8" s="600" t="s">
        <v>252</v>
      </c>
      <c r="E8" s="621"/>
      <c r="F8" s="622"/>
      <c r="G8" s="111"/>
      <c r="H8" s="124">
        <f>'P2'!D6</f>
        <v>0</v>
      </c>
      <c r="I8" s="112"/>
      <c r="J8" s="113"/>
      <c r="K8" s="124">
        <f>'P2'!E6</f>
        <v>0</v>
      </c>
      <c r="L8" s="112"/>
      <c r="M8" s="113"/>
      <c r="N8" s="124">
        <f>'P2'!F6</f>
        <v>0</v>
      </c>
      <c r="O8" s="112"/>
      <c r="P8" s="113"/>
      <c r="Q8" s="124">
        <f>'P2'!G6</f>
        <v>0</v>
      </c>
      <c r="R8" s="112"/>
      <c r="S8" s="113"/>
      <c r="T8" s="124">
        <f>'P2'!H6</f>
        <v>0</v>
      </c>
      <c r="U8" s="112"/>
      <c r="V8" s="113"/>
      <c r="W8" s="521">
        <f>'P2'!I6+'P2'!J6</f>
        <v>0</v>
      </c>
      <c r="X8" s="508"/>
      <c r="Y8" s="508"/>
      <c r="Z8" s="508"/>
      <c r="AA8" s="114"/>
      <c r="AB8" s="125" t="s">
        <v>309</v>
      </c>
      <c r="AC8" s="126">
        <f>SUM(G8:AA8)</f>
        <v>0</v>
      </c>
      <c r="AD8" s="618" t="s">
        <v>165</v>
      </c>
      <c r="AE8" s="619"/>
      <c r="AF8" s="620"/>
    </row>
    <row r="9" spans="1:32" ht="15" customHeight="1">
      <c r="A9" s="642"/>
      <c r="B9" s="645"/>
      <c r="C9" s="514"/>
      <c r="D9" s="623"/>
      <c r="E9" s="624"/>
      <c r="F9" s="625"/>
      <c r="G9" s="127"/>
      <c r="H9" s="128">
        <v>3</v>
      </c>
      <c r="I9" s="116"/>
      <c r="J9" s="117"/>
      <c r="K9" s="128">
        <v>5</v>
      </c>
      <c r="L9" s="116"/>
      <c r="M9" s="117"/>
      <c r="N9" s="128">
        <v>6</v>
      </c>
      <c r="O9" s="116"/>
      <c r="P9" s="117"/>
      <c r="Q9" s="129">
        <v>6</v>
      </c>
      <c r="R9" s="116"/>
      <c r="S9" s="117"/>
      <c r="T9" s="129">
        <f>IF(G36="○",15,20)</f>
        <v>15</v>
      </c>
      <c r="U9" s="116"/>
      <c r="V9" s="117"/>
      <c r="W9" s="522">
        <f>IF(G38="○",25,30)</f>
        <v>25</v>
      </c>
      <c r="X9" s="523"/>
      <c r="Y9" s="523"/>
      <c r="Z9" s="523"/>
      <c r="AA9" s="118"/>
      <c r="AB9" s="125"/>
      <c r="AC9" s="126"/>
      <c r="AD9" s="597" t="s">
        <v>319</v>
      </c>
      <c r="AE9" s="597"/>
      <c r="AF9" s="130">
        <f>IFERROR(AC8/AC5,0)</f>
        <v>0</v>
      </c>
    </row>
    <row r="10" spans="1:32" ht="18.75" hidden="1" customHeight="1">
      <c r="A10" s="642"/>
      <c r="B10" s="645"/>
      <c r="C10" s="514"/>
      <c r="D10" s="626"/>
      <c r="E10" s="627"/>
      <c r="F10" s="628"/>
      <c r="G10" s="131" t="s">
        <v>315</v>
      </c>
      <c r="H10" s="132">
        <f>ROUNDDOWN(H8/H9,1)</f>
        <v>0</v>
      </c>
      <c r="I10" s="133" t="s">
        <v>316</v>
      </c>
      <c r="J10" s="134" t="s">
        <v>315</v>
      </c>
      <c r="K10" s="135">
        <f>ROUNDDOWN(K8/5,1)</f>
        <v>0</v>
      </c>
      <c r="L10" s="133" t="s">
        <v>316</v>
      </c>
      <c r="M10" s="134" t="s">
        <v>315</v>
      </c>
      <c r="N10" s="135">
        <f>ROUNDDOWN(N8/6,1)</f>
        <v>0</v>
      </c>
      <c r="O10" s="133" t="s">
        <v>316</v>
      </c>
      <c r="P10" s="134" t="s">
        <v>315</v>
      </c>
      <c r="Q10" s="132">
        <f>ROUNDDOWN(Q8/6,1)</f>
        <v>0</v>
      </c>
      <c r="R10" s="133" t="s">
        <v>316</v>
      </c>
      <c r="S10" s="134" t="s">
        <v>315</v>
      </c>
      <c r="T10" s="135">
        <f>ROUNDDOWN(T8/T9,1)</f>
        <v>0</v>
      </c>
      <c r="U10" s="133" t="s">
        <v>316</v>
      </c>
      <c r="V10" s="136" t="s">
        <v>315</v>
      </c>
      <c r="W10" s="519">
        <f>ROUNDDOWN(W8/W9,1)</f>
        <v>0</v>
      </c>
      <c r="X10" s="520"/>
      <c r="Y10" s="520"/>
      <c r="Z10" s="520"/>
      <c r="AA10" s="133" t="s">
        <v>316</v>
      </c>
      <c r="AB10" s="125"/>
      <c r="AC10" s="126">
        <f>SUM(G10:AA10)</f>
        <v>0</v>
      </c>
      <c r="AD10" s="597"/>
      <c r="AE10" s="597"/>
      <c r="AF10" s="130"/>
    </row>
    <row r="11" spans="1:32" ht="15" customHeight="1">
      <c r="A11" s="642"/>
      <c r="B11" s="645"/>
      <c r="C11" s="514"/>
      <c r="D11" s="600" t="s">
        <v>253</v>
      </c>
      <c r="E11" s="621"/>
      <c r="F11" s="622"/>
      <c r="G11" s="111"/>
      <c r="H11" s="124">
        <f>'P2'!D8</f>
        <v>0</v>
      </c>
      <c r="I11" s="112"/>
      <c r="J11" s="113"/>
      <c r="K11" s="124">
        <f>'P2'!E8</f>
        <v>0</v>
      </c>
      <c r="L11" s="112"/>
      <c r="M11" s="113"/>
      <c r="N11" s="124">
        <f>'P2'!F8</f>
        <v>0</v>
      </c>
      <c r="O11" s="112"/>
      <c r="P11" s="113"/>
      <c r="Q11" s="124">
        <f>'P2'!G8</f>
        <v>0</v>
      </c>
      <c r="R11" s="112"/>
      <c r="S11" s="113"/>
      <c r="T11" s="124">
        <f>'P2'!H8</f>
        <v>0</v>
      </c>
      <c r="U11" s="112"/>
      <c r="V11" s="113"/>
      <c r="W11" s="521">
        <f>'P2'!I8+'P2'!J8</f>
        <v>0</v>
      </c>
      <c r="X11" s="508"/>
      <c r="Y11" s="508"/>
      <c r="Z11" s="508"/>
      <c r="AA11" s="114"/>
      <c r="AB11" s="125" t="s">
        <v>313</v>
      </c>
      <c r="AC11" s="126">
        <f>SUM(G11:AA11)</f>
        <v>0</v>
      </c>
      <c r="AD11" s="137" t="s">
        <v>247</v>
      </c>
      <c r="AE11" s="111"/>
      <c r="AF11" s="138"/>
    </row>
    <row r="12" spans="1:32" ht="15" customHeight="1">
      <c r="A12" s="642"/>
      <c r="B12" s="645"/>
      <c r="C12" s="514"/>
      <c r="D12" s="623"/>
      <c r="E12" s="624"/>
      <c r="F12" s="625"/>
      <c r="G12" s="115"/>
      <c r="H12" s="128">
        <v>3</v>
      </c>
      <c r="I12" s="116"/>
      <c r="J12" s="117"/>
      <c r="K12" s="128">
        <v>5</v>
      </c>
      <c r="L12" s="116"/>
      <c r="M12" s="117"/>
      <c r="N12" s="128">
        <v>6</v>
      </c>
      <c r="O12" s="116"/>
      <c r="P12" s="117"/>
      <c r="Q12" s="129">
        <v>6</v>
      </c>
      <c r="R12" s="116"/>
      <c r="S12" s="117"/>
      <c r="T12" s="129">
        <f>IF(G36="○",15,20)</f>
        <v>15</v>
      </c>
      <c r="U12" s="116"/>
      <c r="V12" s="117"/>
      <c r="W12" s="522">
        <f>IF(G38="○",25,30)</f>
        <v>25</v>
      </c>
      <c r="X12" s="523"/>
      <c r="Y12" s="523"/>
      <c r="Z12" s="523"/>
      <c r="AA12" s="118"/>
      <c r="AB12" s="125"/>
      <c r="AC12" s="126"/>
      <c r="AD12" s="597" t="s">
        <v>320</v>
      </c>
      <c r="AE12" s="597"/>
      <c r="AF12" s="130">
        <f>IFERROR(AC11/AC8,0)</f>
        <v>0</v>
      </c>
    </row>
    <row r="13" spans="1:32" ht="15" hidden="1" customHeight="1">
      <c r="A13" s="642"/>
      <c r="B13" s="645"/>
      <c r="C13" s="515"/>
      <c r="D13" s="626"/>
      <c r="E13" s="627"/>
      <c r="F13" s="628"/>
      <c r="G13" s="131" t="s">
        <v>315</v>
      </c>
      <c r="H13" s="132">
        <f>ROUNDDOWN(H11/H12,1)</f>
        <v>0</v>
      </c>
      <c r="I13" s="133" t="s">
        <v>316</v>
      </c>
      <c r="J13" s="134" t="s">
        <v>315</v>
      </c>
      <c r="K13" s="135">
        <f>ROUNDDOWN(K11/5,1)</f>
        <v>0</v>
      </c>
      <c r="L13" s="133" t="s">
        <v>316</v>
      </c>
      <c r="M13" s="134" t="s">
        <v>315</v>
      </c>
      <c r="N13" s="135">
        <f>ROUNDDOWN(N11/6,1)</f>
        <v>0</v>
      </c>
      <c r="O13" s="133" t="s">
        <v>316</v>
      </c>
      <c r="P13" s="134" t="s">
        <v>315</v>
      </c>
      <c r="Q13" s="132">
        <f>ROUNDDOWN(Q11/6,1)</f>
        <v>0</v>
      </c>
      <c r="R13" s="133" t="s">
        <v>316</v>
      </c>
      <c r="S13" s="134" t="s">
        <v>315</v>
      </c>
      <c r="T13" s="135">
        <f>ROUNDDOWN(T11/T12,1)</f>
        <v>0</v>
      </c>
      <c r="U13" s="133" t="s">
        <v>316</v>
      </c>
      <c r="V13" s="136" t="s">
        <v>315</v>
      </c>
      <c r="W13" s="519">
        <f>ROUNDDOWN(W11/W12,1)</f>
        <v>0</v>
      </c>
      <c r="X13" s="520"/>
      <c r="Y13" s="520"/>
      <c r="Z13" s="520"/>
      <c r="AA13" s="133" t="s">
        <v>316</v>
      </c>
      <c r="AB13" s="125"/>
      <c r="AC13" s="126">
        <f>SUM(G13:AA13)</f>
        <v>0</v>
      </c>
      <c r="AD13" s="597"/>
      <c r="AE13" s="597"/>
      <c r="AF13" s="130"/>
    </row>
    <row r="14" spans="1:32" ht="15" customHeight="1">
      <c r="A14" s="642"/>
      <c r="B14" s="645"/>
      <c r="C14" s="539" t="s">
        <v>282</v>
      </c>
      <c r="D14" s="600" t="s">
        <v>158</v>
      </c>
      <c r="E14" s="621"/>
      <c r="F14" s="622"/>
      <c r="G14" s="111"/>
      <c r="H14" s="631">
        <f>'P2'!D10</f>
        <v>0</v>
      </c>
      <c r="I14" s="112"/>
      <c r="J14" s="113"/>
      <c r="K14" s="631">
        <f>'P2'!E10</f>
        <v>0</v>
      </c>
      <c r="L14" s="112"/>
      <c r="M14" s="113"/>
      <c r="N14" s="631">
        <f>'P2'!F10</f>
        <v>0</v>
      </c>
      <c r="O14" s="112"/>
      <c r="P14" s="113"/>
      <c r="Q14" s="631">
        <f>'P2'!G10</f>
        <v>0</v>
      </c>
      <c r="R14" s="112"/>
      <c r="S14" s="113"/>
      <c r="T14" s="631">
        <f>'P2'!H10</f>
        <v>0</v>
      </c>
      <c r="U14" s="112"/>
      <c r="V14" s="113"/>
      <c r="W14" s="631">
        <f>'P2'!I10</f>
        <v>0</v>
      </c>
      <c r="X14" s="112"/>
      <c r="Y14" s="113"/>
      <c r="Z14" s="631">
        <f>'P2'!J10</f>
        <v>0</v>
      </c>
      <c r="AA14" s="114"/>
      <c r="AB14" s="629" t="s">
        <v>311</v>
      </c>
      <c r="AC14" s="603">
        <f>SUM(G14:AA16)</f>
        <v>0</v>
      </c>
      <c r="AD14" s="633" t="s">
        <v>331</v>
      </c>
      <c r="AE14" s="634"/>
      <c r="AF14" s="635"/>
    </row>
    <row r="15" spans="1:32" ht="15" customHeight="1">
      <c r="A15" s="642"/>
      <c r="B15" s="645"/>
      <c r="C15" s="608"/>
      <c r="D15" s="623"/>
      <c r="E15" s="624"/>
      <c r="F15" s="625"/>
      <c r="G15" s="115"/>
      <c r="H15" s="585"/>
      <c r="I15" s="116"/>
      <c r="J15" s="117"/>
      <c r="K15" s="585"/>
      <c r="L15" s="116"/>
      <c r="M15" s="117"/>
      <c r="N15" s="585"/>
      <c r="O15" s="116"/>
      <c r="P15" s="117"/>
      <c r="Q15" s="585"/>
      <c r="R15" s="116"/>
      <c r="S15" s="117"/>
      <c r="T15" s="585"/>
      <c r="U15" s="116"/>
      <c r="V15" s="117"/>
      <c r="W15" s="585"/>
      <c r="X15" s="116"/>
      <c r="Y15" s="117"/>
      <c r="Z15" s="585"/>
      <c r="AA15" s="118"/>
      <c r="AB15" s="630"/>
      <c r="AC15" s="609"/>
      <c r="AD15" s="597" t="s">
        <v>311</v>
      </c>
      <c r="AE15" s="597"/>
      <c r="AF15" s="119">
        <f>SUM(G14:AA15)</f>
        <v>0</v>
      </c>
    </row>
    <row r="16" spans="1:32" ht="15" hidden="1" customHeight="1">
      <c r="A16" s="642"/>
      <c r="B16" s="645"/>
      <c r="C16" s="514"/>
      <c r="D16" s="626"/>
      <c r="E16" s="627"/>
      <c r="F16" s="628"/>
      <c r="G16" s="120"/>
      <c r="H16" s="632"/>
      <c r="I16" s="121"/>
      <c r="J16" s="122"/>
      <c r="K16" s="632"/>
      <c r="L16" s="121"/>
      <c r="M16" s="122"/>
      <c r="N16" s="632"/>
      <c r="O16" s="121"/>
      <c r="P16" s="122"/>
      <c r="Q16" s="632"/>
      <c r="R16" s="121"/>
      <c r="S16" s="122"/>
      <c r="T16" s="632"/>
      <c r="U16" s="121"/>
      <c r="V16" s="122"/>
      <c r="W16" s="632"/>
      <c r="X16" s="121"/>
      <c r="Y16" s="122"/>
      <c r="Z16" s="632"/>
      <c r="AA16" s="123"/>
      <c r="AB16" s="125"/>
      <c r="AC16" s="126"/>
      <c r="AD16" s="597"/>
      <c r="AE16" s="597"/>
      <c r="AF16" s="119"/>
    </row>
    <row r="17" spans="1:33" ht="15" customHeight="1">
      <c r="A17" s="642"/>
      <c r="B17" s="645"/>
      <c r="C17" s="514"/>
      <c r="D17" s="600" t="s">
        <v>252</v>
      </c>
      <c r="E17" s="621"/>
      <c r="F17" s="622"/>
      <c r="G17" s="111"/>
      <c r="H17" s="124">
        <f>'P2'!D12</f>
        <v>0</v>
      </c>
      <c r="I17" s="112"/>
      <c r="J17" s="113"/>
      <c r="K17" s="124">
        <f>'P2'!E12</f>
        <v>0</v>
      </c>
      <c r="L17" s="112"/>
      <c r="M17" s="113"/>
      <c r="N17" s="124">
        <f>'P2'!F12</f>
        <v>0</v>
      </c>
      <c r="O17" s="112"/>
      <c r="P17" s="113"/>
      <c r="Q17" s="124">
        <f>'P2'!G12</f>
        <v>0</v>
      </c>
      <c r="R17" s="112"/>
      <c r="S17" s="113"/>
      <c r="T17" s="124">
        <f>'P2'!H12</f>
        <v>0</v>
      </c>
      <c r="U17" s="112"/>
      <c r="V17" s="113"/>
      <c r="W17" s="521">
        <f>'P2'!I12+'P2'!J12</f>
        <v>0</v>
      </c>
      <c r="X17" s="508"/>
      <c r="Y17" s="508"/>
      <c r="Z17" s="508"/>
      <c r="AA17" s="114"/>
      <c r="AB17" s="125" t="s">
        <v>312</v>
      </c>
      <c r="AC17" s="139">
        <f>SUM(G17:AA17)</f>
        <v>0</v>
      </c>
      <c r="AD17" s="618" t="s">
        <v>165</v>
      </c>
      <c r="AE17" s="619"/>
      <c r="AF17" s="620"/>
    </row>
    <row r="18" spans="1:33" ht="15" customHeight="1">
      <c r="A18" s="642"/>
      <c r="B18" s="645"/>
      <c r="C18" s="514"/>
      <c r="D18" s="623"/>
      <c r="E18" s="624"/>
      <c r="F18" s="625"/>
      <c r="G18" s="115"/>
      <c r="H18" s="128">
        <v>3</v>
      </c>
      <c r="I18" s="116"/>
      <c r="J18" s="117"/>
      <c r="K18" s="128">
        <v>5</v>
      </c>
      <c r="L18" s="116"/>
      <c r="M18" s="117"/>
      <c r="N18" s="128">
        <v>6</v>
      </c>
      <c r="O18" s="116"/>
      <c r="P18" s="117"/>
      <c r="Q18" s="129">
        <v>6</v>
      </c>
      <c r="R18" s="116"/>
      <c r="S18" s="117"/>
      <c r="T18" s="129">
        <f>IF(G36="○",15,20)</f>
        <v>15</v>
      </c>
      <c r="U18" s="116"/>
      <c r="V18" s="117"/>
      <c r="W18" s="522">
        <f>IF(G44="○",25,30)</f>
        <v>30</v>
      </c>
      <c r="X18" s="523"/>
      <c r="Y18" s="523"/>
      <c r="Z18" s="523"/>
      <c r="AA18" s="118"/>
      <c r="AB18" s="125"/>
      <c r="AC18" s="140"/>
      <c r="AD18" s="597" t="s">
        <v>323</v>
      </c>
      <c r="AE18" s="597"/>
      <c r="AF18" s="130">
        <f>IFERROR(AC17/AC14,0)</f>
        <v>0</v>
      </c>
    </row>
    <row r="19" spans="1:33" ht="15" hidden="1" customHeight="1">
      <c r="A19" s="642"/>
      <c r="B19" s="645"/>
      <c r="C19" s="514"/>
      <c r="D19" s="626"/>
      <c r="E19" s="627"/>
      <c r="F19" s="628"/>
      <c r="G19" s="131" t="s">
        <v>315</v>
      </c>
      <c r="H19" s="132">
        <f>ROUNDDOWN(H17/H18,1)</f>
        <v>0</v>
      </c>
      <c r="I19" s="133" t="s">
        <v>316</v>
      </c>
      <c r="J19" s="134" t="s">
        <v>315</v>
      </c>
      <c r="K19" s="135">
        <f>ROUNDDOWN(K17/5,1)</f>
        <v>0</v>
      </c>
      <c r="L19" s="133" t="s">
        <v>316</v>
      </c>
      <c r="M19" s="134" t="s">
        <v>315</v>
      </c>
      <c r="N19" s="135">
        <f>ROUNDDOWN(N17/6,1)</f>
        <v>0</v>
      </c>
      <c r="O19" s="133" t="s">
        <v>316</v>
      </c>
      <c r="P19" s="134" t="s">
        <v>315</v>
      </c>
      <c r="Q19" s="132">
        <f>ROUNDDOWN(Q17/6,1)</f>
        <v>0</v>
      </c>
      <c r="R19" s="133" t="s">
        <v>316</v>
      </c>
      <c r="S19" s="134" t="s">
        <v>315</v>
      </c>
      <c r="T19" s="135">
        <f>ROUNDDOWN(T17/T18,1)</f>
        <v>0</v>
      </c>
      <c r="U19" s="133" t="s">
        <v>316</v>
      </c>
      <c r="V19" s="136" t="s">
        <v>315</v>
      </c>
      <c r="W19" s="519">
        <f>ROUNDDOWN(W17/W18,1)</f>
        <v>0</v>
      </c>
      <c r="X19" s="520"/>
      <c r="Y19" s="520"/>
      <c r="Z19" s="520"/>
      <c r="AA19" s="133" t="s">
        <v>316</v>
      </c>
      <c r="AB19" s="125"/>
      <c r="AC19" s="126">
        <f>SUM(G19:AA19)</f>
        <v>0</v>
      </c>
      <c r="AD19" s="597" t="s">
        <v>166</v>
      </c>
      <c r="AE19" s="597"/>
      <c r="AF19" s="130">
        <f>IFERROR(AC17/AC14,0)</f>
        <v>0</v>
      </c>
    </row>
    <row r="20" spans="1:33" ht="15" customHeight="1">
      <c r="A20" s="642"/>
      <c r="B20" s="645"/>
      <c r="C20" s="514"/>
      <c r="D20" s="600" t="s">
        <v>253</v>
      </c>
      <c r="E20" s="621"/>
      <c r="F20" s="622"/>
      <c r="G20" s="111"/>
      <c r="H20" s="124">
        <f>'P2'!D14</f>
        <v>0</v>
      </c>
      <c r="I20" s="112"/>
      <c r="J20" s="113"/>
      <c r="K20" s="124">
        <f>'P2'!E14</f>
        <v>0</v>
      </c>
      <c r="L20" s="112"/>
      <c r="M20" s="113"/>
      <c r="N20" s="124">
        <f>'P2'!F14</f>
        <v>0</v>
      </c>
      <c r="O20" s="112"/>
      <c r="P20" s="113"/>
      <c r="Q20" s="124">
        <f>'P2'!G14</f>
        <v>0</v>
      </c>
      <c r="R20" s="112"/>
      <c r="S20" s="113"/>
      <c r="T20" s="124">
        <f>'P2'!H14</f>
        <v>0</v>
      </c>
      <c r="U20" s="112"/>
      <c r="V20" s="113"/>
      <c r="W20" s="521">
        <f>'P2'!I14+'P2'!J14</f>
        <v>0</v>
      </c>
      <c r="X20" s="508"/>
      <c r="Y20" s="508"/>
      <c r="Z20" s="508"/>
      <c r="AA20" s="114"/>
      <c r="AB20" s="125" t="s">
        <v>314</v>
      </c>
      <c r="AC20" s="126">
        <f>SUM(G20:AA20)</f>
        <v>0</v>
      </c>
      <c r="AD20" s="600" t="s">
        <v>247</v>
      </c>
      <c r="AE20" s="601"/>
      <c r="AF20" s="602"/>
    </row>
    <row r="21" spans="1:33" ht="15" customHeight="1" thickBot="1">
      <c r="A21" s="642"/>
      <c r="B21" s="645"/>
      <c r="C21" s="514"/>
      <c r="D21" s="623"/>
      <c r="E21" s="624"/>
      <c r="F21" s="625"/>
      <c r="G21" s="115"/>
      <c r="H21" s="128">
        <v>3</v>
      </c>
      <c r="I21" s="116"/>
      <c r="J21" s="117"/>
      <c r="K21" s="128">
        <v>5</v>
      </c>
      <c r="L21" s="116"/>
      <c r="M21" s="117"/>
      <c r="N21" s="128">
        <v>6</v>
      </c>
      <c r="O21" s="116"/>
      <c r="P21" s="117"/>
      <c r="Q21" s="129">
        <v>6</v>
      </c>
      <c r="R21" s="116"/>
      <c r="S21" s="117"/>
      <c r="T21" s="129">
        <f>IF(G36="○",15,20)</f>
        <v>15</v>
      </c>
      <c r="U21" s="116"/>
      <c r="V21" s="117"/>
      <c r="W21" s="522">
        <f>IF(G38="○",25,30)</f>
        <v>25</v>
      </c>
      <c r="X21" s="523"/>
      <c r="Y21" s="523"/>
      <c r="Z21" s="523"/>
      <c r="AA21" s="118"/>
      <c r="AB21" s="125"/>
      <c r="AC21" s="126"/>
      <c r="AD21" s="597" t="s">
        <v>352</v>
      </c>
      <c r="AE21" s="597"/>
      <c r="AF21" s="130">
        <f>IFERROR(AC20/AC17,0)</f>
        <v>0</v>
      </c>
    </row>
    <row r="22" spans="1:33" ht="15" hidden="1" customHeight="1">
      <c r="A22" s="642"/>
      <c r="B22" s="645"/>
      <c r="C22" s="515"/>
      <c r="D22" s="626"/>
      <c r="E22" s="627"/>
      <c r="F22" s="628"/>
      <c r="G22" s="131" t="s">
        <v>315</v>
      </c>
      <c r="H22" s="132">
        <f>ROUNDDOWN(H20/H21,1)</f>
        <v>0</v>
      </c>
      <c r="I22" s="133" t="s">
        <v>316</v>
      </c>
      <c r="J22" s="134" t="s">
        <v>315</v>
      </c>
      <c r="K22" s="132">
        <f>ROUNDDOWN(K20/5,1)</f>
        <v>0</v>
      </c>
      <c r="L22" s="133" t="s">
        <v>316</v>
      </c>
      <c r="M22" s="134" t="s">
        <v>315</v>
      </c>
      <c r="N22" s="135">
        <f>ROUNDDOWN(N20/6,1)</f>
        <v>0</v>
      </c>
      <c r="O22" s="133" t="s">
        <v>316</v>
      </c>
      <c r="P22" s="134" t="s">
        <v>315</v>
      </c>
      <c r="Q22" s="132">
        <f>ROUNDDOWN(Q20/6,1)</f>
        <v>0</v>
      </c>
      <c r="R22" s="133" t="s">
        <v>316</v>
      </c>
      <c r="S22" s="134" t="s">
        <v>315</v>
      </c>
      <c r="T22" s="135">
        <f>ROUNDDOWN(T20/T21,1)</f>
        <v>0</v>
      </c>
      <c r="U22" s="133" t="s">
        <v>316</v>
      </c>
      <c r="V22" s="136" t="s">
        <v>315</v>
      </c>
      <c r="W22" s="519">
        <f>ROUNDDOWN(W20/W21,1)</f>
        <v>0</v>
      </c>
      <c r="X22" s="520"/>
      <c r="Y22" s="520"/>
      <c r="Z22" s="520"/>
      <c r="AA22" s="133" t="s">
        <v>316</v>
      </c>
      <c r="AB22" s="125"/>
      <c r="AC22" s="126">
        <f>SUM(G22:AA22)</f>
        <v>0</v>
      </c>
      <c r="AD22" s="603"/>
      <c r="AE22" s="603"/>
      <c r="AF22" s="141"/>
    </row>
    <row r="23" spans="1:33" ht="15" customHeight="1">
      <c r="A23" s="642"/>
      <c r="B23" s="645"/>
      <c r="C23" s="604" t="s">
        <v>346</v>
      </c>
      <c r="D23" s="563" t="s">
        <v>270</v>
      </c>
      <c r="E23" s="564"/>
      <c r="F23" s="565"/>
      <c r="G23" s="111"/>
      <c r="H23" s="124">
        <f>H8+H17</f>
        <v>0</v>
      </c>
      <c r="I23" s="112"/>
      <c r="J23" s="113"/>
      <c r="K23" s="124">
        <f>K8+K17</f>
        <v>0</v>
      </c>
      <c r="L23" s="112"/>
      <c r="M23" s="113"/>
      <c r="N23" s="124">
        <f>N8+N17</f>
        <v>0</v>
      </c>
      <c r="O23" s="112"/>
      <c r="P23" s="113"/>
      <c r="Q23" s="124">
        <f>Q8+Q17</f>
        <v>0</v>
      </c>
      <c r="R23" s="112"/>
      <c r="S23" s="113"/>
      <c r="T23" s="124">
        <f>T8+T17</f>
        <v>0</v>
      </c>
      <c r="U23" s="112"/>
      <c r="V23" s="113"/>
      <c r="W23" s="521">
        <f>W8+W17</f>
        <v>0</v>
      </c>
      <c r="X23" s="508"/>
      <c r="Y23" s="508"/>
      <c r="Z23" s="508"/>
      <c r="AA23" s="114"/>
      <c r="AB23" s="142" t="s">
        <v>317</v>
      </c>
      <c r="AC23" s="143">
        <f>SUM(G23:AA23)</f>
        <v>0</v>
      </c>
      <c r="AD23" s="610" t="s">
        <v>358</v>
      </c>
      <c r="AE23" s="611"/>
      <c r="AF23" s="612"/>
    </row>
    <row r="24" spans="1:33" ht="15" customHeight="1">
      <c r="A24" s="642"/>
      <c r="B24" s="645"/>
      <c r="C24" s="605"/>
      <c r="D24" s="566"/>
      <c r="E24" s="567"/>
      <c r="F24" s="568"/>
      <c r="G24" s="127"/>
      <c r="H24" s="128">
        <v>3</v>
      </c>
      <c r="I24" s="116"/>
      <c r="J24" s="117"/>
      <c r="K24" s="128">
        <v>5</v>
      </c>
      <c r="L24" s="116"/>
      <c r="M24" s="117"/>
      <c r="N24" s="128">
        <v>6</v>
      </c>
      <c r="O24" s="116"/>
      <c r="P24" s="117"/>
      <c r="Q24" s="129">
        <v>6</v>
      </c>
      <c r="R24" s="116"/>
      <c r="S24" s="117"/>
      <c r="T24" s="129">
        <f>IF(G36="○",15,20)</f>
        <v>15</v>
      </c>
      <c r="U24" s="116"/>
      <c r="V24" s="117"/>
      <c r="W24" s="522">
        <f>IF(G38="○",25,30)</f>
        <v>25</v>
      </c>
      <c r="X24" s="523"/>
      <c r="Y24" s="523"/>
      <c r="Z24" s="523"/>
      <c r="AA24" s="118"/>
      <c r="AB24" s="125"/>
      <c r="AC24" s="143"/>
      <c r="AD24" s="613"/>
      <c r="AE24" s="614"/>
      <c r="AF24" s="615"/>
    </row>
    <row r="25" spans="1:33" ht="15" customHeight="1" thickBot="1">
      <c r="A25" s="642"/>
      <c r="B25" s="645"/>
      <c r="C25" s="606"/>
      <c r="D25" s="569"/>
      <c r="E25" s="570"/>
      <c r="F25" s="571"/>
      <c r="G25" s="131" t="s">
        <v>315</v>
      </c>
      <c r="H25" s="132">
        <f>ROUNDDOWN(H23/H24,1)</f>
        <v>0</v>
      </c>
      <c r="I25" s="133" t="s">
        <v>316</v>
      </c>
      <c r="J25" s="134" t="s">
        <v>315</v>
      </c>
      <c r="K25" s="135">
        <f>ROUNDDOWN(K23/5,1)</f>
        <v>0</v>
      </c>
      <c r="L25" s="133" t="s">
        <v>316</v>
      </c>
      <c r="M25" s="134" t="s">
        <v>315</v>
      </c>
      <c r="N25" s="135">
        <f>ROUNDDOWN(N23/6,1)</f>
        <v>0</v>
      </c>
      <c r="O25" s="133" t="s">
        <v>316</v>
      </c>
      <c r="P25" s="134" t="s">
        <v>315</v>
      </c>
      <c r="Q25" s="132">
        <f>ROUNDDOWN(Q23/6,1)</f>
        <v>0</v>
      </c>
      <c r="R25" s="133" t="s">
        <v>316</v>
      </c>
      <c r="S25" s="134" t="s">
        <v>315</v>
      </c>
      <c r="T25" s="132">
        <f>ROUNDDOWN(T23/T24,1)</f>
        <v>0</v>
      </c>
      <c r="U25" s="133" t="s">
        <v>316</v>
      </c>
      <c r="V25" s="136" t="s">
        <v>315</v>
      </c>
      <c r="W25" s="519">
        <f>ROUNDDOWN(W23/W24,1)</f>
        <v>0</v>
      </c>
      <c r="X25" s="520"/>
      <c r="Y25" s="520"/>
      <c r="Z25" s="520"/>
      <c r="AA25" s="133" t="s">
        <v>316</v>
      </c>
      <c r="AB25" s="125" t="s">
        <v>167</v>
      </c>
      <c r="AC25" s="143">
        <f>SUM(G25:AA25)</f>
        <v>0</v>
      </c>
      <c r="AD25" s="598" t="s">
        <v>159</v>
      </c>
      <c r="AE25" s="599"/>
      <c r="AF25" s="144">
        <f>MAX(AC25,AC28)</f>
        <v>0</v>
      </c>
      <c r="AG25" s="177" t="s">
        <v>187</v>
      </c>
    </row>
    <row r="26" spans="1:33" ht="15" customHeight="1">
      <c r="A26" s="642"/>
      <c r="B26" s="645"/>
      <c r="C26" s="606"/>
      <c r="D26" s="563" t="s">
        <v>271</v>
      </c>
      <c r="E26" s="564"/>
      <c r="F26" s="565"/>
      <c r="G26" s="111"/>
      <c r="H26" s="124">
        <f>H11+H20</f>
        <v>0</v>
      </c>
      <c r="I26" s="112"/>
      <c r="J26" s="113"/>
      <c r="K26" s="124">
        <f>K11+K20</f>
        <v>0</v>
      </c>
      <c r="L26" s="112"/>
      <c r="M26" s="113"/>
      <c r="N26" s="124">
        <f>N11+N20</f>
        <v>0</v>
      </c>
      <c r="O26" s="112"/>
      <c r="P26" s="113"/>
      <c r="Q26" s="124">
        <f>Q11+Q20</f>
        <v>0</v>
      </c>
      <c r="R26" s="112"/>
      <c r="S26" s="113"/>
      <c r="T26" s="124">
        <f>T11+T20</f>
        <v>0</v>
      </c>
      <c r="U26" s="112"/>
      <c r="V26" s="113"/>
      <c r="W26" s="521">
        <f>W11+W20</f>
        <v>0</v>
      </c>
      <c r="X26" s="508"/>
      <c r="Y26" s="508"/>
      <c r="Z26" s="508"/>
      <c r="AA26" s="114"/>
      <c r="AB26" s="142" t="s">
        <v>318</v>
      </c>
      <c r="AC26" s="126">
        <f>SUM(G26:AA26)</f>
        <v>0</v>
      </c>
      <c r="AD26" s="616"/>
      <c r="AE26" s="616"/>
      <c r="AF26" s="616"/>
    </row>
    <row r="27" spans="1:33" ht="15" customHeight="1">
      <c r="A27" s="642"/>
      <c r="B27" s="645"/>
      <c r="C27" s="606"/>
      <c r="D27" s="566"/>
      <c r="E27" s="567"/>
      <c r="F27" s="568"/>
      <c r="G27" s="115"/>
      <c r="H27" s="128">
        <v>3</v>
      </c>
      <c r="I27" s="116"/>
      <c r="J27" s="117"/>
      <c r="K27" s="128">
        <v>5</v>
      </c>
      <c r="L27" s="116"/>
      <c r="M27" s="117"/>
      <c r="N27" s="128">
        <v>6</v>
      </c>
      <c r="O27" s="116"/>
      <c r="P27" s="117"/>
      <c r="Q27" s="129">
        <v>6</v>
      </c>
      <c r="R27" s="116"/>
      <c r="S27" s="117"/>
      <c r="T27" s="129">
        <f>IF(G36="○",15,20)</f>
        <v>15</v>
      </c>
      <c r="U27" s="116"/>
      <c r="V27" s="117"/>
      <c r="W27" s="522">
        <f>IF(G38="○",25,30)</f>
        <v>25</v>
      </c>
      <c r="X27" s="523"/>
      <c r="Y27" s="523"/>
      <c r="Z27" s="523"/>
      <c r="AA27" s="118"/>
      <c r="AB27" s="125"/>
      <c r="AC27" s="126"/>
      <c r="AD27" s="617"/>
      <c r="AE27" s="617"/>
      <c r="AF27" s="617"/>
    </row>
    <row r="28" spans="1:33" ht="15" customHeight="1">
      <c r="A28" s="642"/>
      <c r="B28" s="645"/>
      <c r="C28" s="607"/>
      <c r="D28" s="569"/>
      <c r="E28" s="570"/>
      <c r="F28" s="571"/>
      <c r="G28" s="131" t="s">
        <v>315</v>
      </c>
      <c r="H28" s="132">
        <f>ROUNDDOWN(H26/H27,1)</f>
        <v>0</v>
      </c>
      <c r="I28" s="133" t="s">
        <v>316</v>
      </c>
      <c r="J28" s="134" t="s">
        <v>315</v>
      </c>
      <c r="K28" s="135">
        <f>ROUNDDOWN(K26/5,1)</f>
        <v>0</v>
      </c>
      <c r="L28" s="133" t="s">
        <v>316</v>
      </c>
      <c r="M28" s="134" t="s">
        <v>315</v>
      </c>
      <c r="N28" s="135">
        <f>ROUNDDOWN(N26/6,1)</f>
        <v>0</v>
      </c>
      <c r="O28" s="133" t="s">
        <v>316</v>
      </c>
      <c r="P28" s="134" t="s">
        <v>315</v>
      </c>
      <c r="Q28" s="132">
        <f>ROUNDDOWN(Q26/6,1)</f>
        <v>0</v>
      </c>
      <c r="R28" s="133" t="s">
        <v>316</v>
      </c>
      <c r="S28" s="134" t="s">
        <v>315</v>
      </c>
      <c r="T28" s="135">
        <f>ROUNDDOWN(T26/T27,1)</f>
        <v>0</v>
      </c>
      <c r="U28" s="133" t="s">
        <v>316</v>
      </c>
      <c r="V28" s="136" t="s">
        <v>315</v>
      </c>
      <c r="W28" s="519">
        <f>ROUNDDOWN(W26/W27,1)</f>
        <v>0</v>
      </c>
      <c r="X28" s="520"/>
      <c r="Y28" s="520"/>
      <c r="Z28" s="520"/>
      <c r="AA28" s="133" t="s">
        <v>316</v>
      </c>
      <c r="AB28" s="125" t="s">
        <v>168</v>
      </c>
      <c r="AC28" s="126">
        <f>SUM(G28:AA30)</f>
        <v>0</v>
      </c>
      <c r="AD28" s="617"/>
      <c r="AE28" s="617"/>
      <c r="AF28" s="617"/>
    </row>
    <row r="29" spans="1:33" ht="15" customHeight="1">
      <c r="A29" s="643"/>
      <c r="B29" s="562" t="s">
        <v>362</v>
      </c>
      <c r="C29" s="513" t="s">
        <v>182</v>
      </c>
      <c r="D29" s="510" t="s">
        <v>174</v>
      </c>
      <c r="E29" s="510"/>
      <c r="F29" s="510"/>
      <c r="G29" s="591" t="s">
        <v>184</v>
      </c>
      <c r="H29" s="592"/>
      <c r="I29" s="593"/>
      <c r="J29" s="478" t="s">
        <v>265</v>
      </c>
      <c r="K29" s="479"/>
      <c r="L29" s="479"/>
      <c r="M29" s="479"/>
      <c r="N29" s="479"/>
      <c r="O29" s="479"/>
      <c r="P29" s="479"/>
      <c r="Q29" s="479"/>
      <c r="R29" s="479"/>
      <c r="S29" s="479"/>
      <c r="T29" s="479"/>
      <c r="U29" s="479"/>
      <c r="V29" s="479"/>
      <c r="W29" s="479"/>
      <c r="X29" s="479"/>
      <c r="Y29" s="479"/>
      <c r="Z29" s="479"/>
      <c r="AA29" s="480"/>
      <c r="AB29" s="524" t="s">
        <v>169</v>
      </c>
      <c r="AC29" s="543" cm="1">
        <f t="array" ref="AC29">_xlfn.IFS(G29="○",1,G29="×",0,G29="○・×",0)</f>
        <v>0</v>
      </c>
      <c r="AD29" s="590"/>
      <c r="AE29" s="590"/>
      <c r="AF29" s="590"/>
    </row>
    <row r="30" spans="1:33" ht="15" customHeight="1">
      <c r="A30" s="643"/>
      <c r="B30" s="562"/>
      <c r="C30" s="514"/>
      <c r="D30" s="510"/>
      <c r="E30" s="510"/>
      <c r="F30" s="510"/>
      <c r="G30" s="594"/>
      <c r="H30" s="595"/>
      <c r="I30" s="596"/>
      <c r="J30" s="481"/>
      <c r="K30" s="482"/>
      <c r="L30" s="482"/>
      <c r="M30" s="482"/>
      <c r="N30" s="482"/>
      <c r="O30" s="482"/>
      <c r="P30" s="482"/>
      <c r="Q30" s="482"/>
      <c r="R30" s="482"/>
      <c r="S30" s="482"/>
      <c r="T30" s="482"/>
      <c r="U30" s="482"/>
      <c r="V30" s="482"/>
      <c r="W30" s="482"/>
      <c r="X30" s="482"/>
      <c r="Y30" s="482"/>
      <c r="Z30" s="482"/>
      <c r="AA30" s="483"/>
      <c r="AB30" s="524"/>
      <c r="AC30" s="545"/>
      <c r="AD30" s="590"/>
      <c r="AE30" s="590"/>
      <c r="AF30" s="590"/>
    </row>
    <row r="31" spans="1:33" ht="15" customHeight="1">
      <c r="A31" s="643"/>
      <c r="B31" s="562"/>
      <c r="C31" s="514"/>
      <c r="D31" s="510" t="s">
        <v>333</v>
      </c>
      <c r="E31" s="510"/>
      <c r="F31" s="510"/>
      <c r="G31" s="591" t="s">
        <v>184</v>
      </c>
      <c r="H31" s="592"/>
      <c r="I31" s="593"/>
      <c r="J31" s="478" t="s">
        <v>266</v>
      </c>
      <c r="K31" s="479"/>
      <c r="L31" s="479"/>
      <c r="M31" s="479"/>
      <c r="N31" s="479"/>
      <c r="O31" s="479"/>
      <c r="P31" s="479"/>
      <c r="Q31" s="479"/>
      <c r="R31" s="479"/>
      <c r="S31" s="479"/>
      <c r="T31" s="479"/>
      <c r="U31" s="479"/>
      <c r="V31" s="479"/>
      <c r="W31" s="479"/>
      <c r="X31" s="479"/>
      <c r="Y31" s="479"/>
      <c r="Z31" s="479"/>
      <c r="AA31" s="646"/>
      <c r="AB31" s="524" t="s">
        <v>170</v>
      </c>
      <c r="AC31" s="543" cm="1">
        <f t="array" ref="AC31">_xlfn.IFS(AND(G31="○",AF16&lt;1),"0",AND(G31="○",AF16&gt;90),"0",AND(G31="○",AF16&lt;=90),"1",AND(G31="×"),0,AND(G31="○・×"),0)</f>
        <v>0</v>
      </c>
      <c r="AD31" s="590"/>
      <c r="AE31" s="590"/>
      <c r="AF31" s="590"/>
    </row>
    <row r="32" spans="1:33" ht="15" customHeight="1">
      <c r="A32" s="643"/>
      <c r="B32" s="562"/>
      <c r="C32" s="514"/>
      <c r="D32" s="510"/>
      <c r="E32" s="510"/>
      <c r="F32" s="510"/>
      <c r="G32" s="594"/>
      <c r="H32" s="595"/>
      <c r="I32" s="596"/>
      <c r="J32" s="647"/>
      <c r="K32" s="648"/>
      <c r="L32" s="648"/>
      <c r="M32" s="648"/>
      <c r="N32" s="648"/>
      <c r="O32" s="648"/>
      <c r="P32" s="648"/>
      <c r="Q32" s="648"/>
      <c r="R32" s="648"/>
      <c r="S32" s="648"/>
      <c r="T32" s="648"/>
      <c r="U32" s="648"/>
      <c r="V32" s="648"/>
      <c r="W32" s="648"/>
      <c r="X32" s="648"/>
      <c r="Y32" s="648"/>
      <c r="Z32" s="648"/>
      <c r="AA32" s="649"/>
      <c r="AB32" s="524"/>
      <c r="AC32" s="545"/>
      <c r="AD32" s="590"/>
      <c r="AE32" s="590"/>
      <c r="AF32" s="590"/>
    </row>
    <row r="33" spans="1:32" ht="15" customHeight="1">
      <c r="A33" s="643"/>
      <c r="B33" s="562"/>
      <c r="C33" s="514"/>
      <c r="D33" s="510" t="s">
        <v>179</v>
      </c>
      <c r="E33" s="510"/>
      <c r="F33" s="510"/>
      <c r="G33" s="581" t="s">
        <v>181</v>
      </c>
      <c r="H33" s="582"/>
      <c r="I33" s="583"/>
      <c r="J33" s="650" t="s">
        <v>359</v>
      </c>
      <c r="K33" s="651"/>
      <c r="L33" s="651"/>
      <c r="M33" s="651"/>
      <c r="N33" s="651"/>
      <c r="O33" s="651"/>
      <c r="P33" s="651"/>
      <c r="Q33" s="651"/>
      <c r="R33" s="651"/>
      <c r="S33" s="651"/>
      <c r="T33" s="651"/>
      <c r="U33" s="651"/>
      <c r="V33" s="651"/>
      <c r="W33" s="651"/>
      <c r="X33" s="651"/>
      <c r="Y33" s="651"/>
      <c r="Z33" s="651"/>
      <c r="AA33" s="652"/>
      <c r="AB33" s="524" t="s">
        <v>180</v>
      </c>
      <c r="AC33" s="543" cm="1">
        <f t="array" ref="AC33">_xlfn.IFS(AND(G33="○",AC8&gt;=1),2,AND(G33="○",AC8&lt;=1),1)</f>
        <v>1</v>
      </c>
      <c r="AD33" s="572" t="s">
        <v>360</v>
      </c>
      <c r="AE33" s="573"/>
      <c r="AF33" s="574"/>
    </row>
    <row r="34" spans="1:32" ht="15" customHeight="1">
      <c r="A34" s="643"/>
      <c r="B34" s="562"/>
      <c r="C34" s="514"/>
      <c r="D34" s="510"/>
      <c r="E34" s="510"/>
      <c r="F34" s="510"/>
      <c r="G34" s="584"/>
      <c r="H34" s="585"/>
      <c r="I34" s="586"/>
      <c r="J34" s="653"/>
      <c r="K34" s="654"/>
      <c r="L34" s="654"/>
      <c r="M34" s="654"/>
      <c r="N34" s="654"/>
      <c r="O34" s="654"/>
      <c r="P34" s="654"/>
      <c r="Q34" s="654"/>
      <c r="R34" s="654"/>
      <c r="S34" s="654"/>
      <c r="T34" s="654"/>
      <c r="U34" s="654"/>
      <c r="V34" s="654"/>
      <c r="W34" s="654"/>
      <c r="X34" s="654"/>
      <c r="Y34" s="654"/>
      <c r="Z34" s="654"/>
      <c r="AA34" s="655"/>
      <c r="AB34" s="524"/>
      <c r="AC34" s="544"/>
      <c r="AD34" s="575"/>
      <c r="AE34" s="576"/>
      <c r="AF34" s="577"/>
    </row>
    <row r="35" spans="1:32" ht="15" customHeight="1">
      <c r="A35" s="643"/>
      <c r="B35" s="562"/>
      <c r="C35" s="515"/>
      <c r="D35" s="510"/>
      <c r="E35" s="510"/>
      <c r="F35" s="510"/>
      <c r="G35" s="587"/>
      <c r="H35" s="588"/>
      <c r="I35" s="589"/>
      <c r="J35" s="656"/>
      <c r="K35" s="657"/>
      <c r="L35" s="657"/>
      <c r="M35" s="657"/>
      <c r="N35" s="657"/>
      <c r="O35" s="657"/>
      <c r="P35" s="657"/>
      <c r="Q35" s="657"/>
      <c r="R35" s="657"/>
      <c r="S35" s="657"/>
      <c r="T35" s="657"/>
      <c r="U35" s="657"/>
      <c r="V35" s="657"/>
      <c r="W35" s="657"/>
      <c r="X35" s="657"/>
      <c r="Y35" s="657"/>
      <c r="Z35" s="657"/>
      <c r="AA35" s="658"/>
      <c r="AB35" s="524"/>
      <c r="AC35" s="545"/>
      <c r="AD35" s="578"/>
      <c r="AE35" s="579"/>
      <c r="AF35" s="580"/>
    </row>
    <row r="36" spans="1:32" ht="15" customHeight="1">
      <c r="A36" s="643"/>
      <c r="B36" s="562"/>
      <c r="C36" s="513" t="s">
        <v>183</v>
      </c>
      <c r="D36" s="510" t="s">
        <v>175</v>
      </c>
      <c r="E36" s="510"/>
      <c r="F36" s="510"/>
      <c r="G36" s="560" t="s">
        <v>38</v>
      </c>
      <c r="H36" s="549"/>
      <c r="I36" s="550"/>
      <c r="J36" s="478" t="s">
        <v>347</v>
      </c>
      <c r="K36" s="479"/>
      <c r="L36" s="479"/>
      <c r="M36" s="479"/>
      <c r="N36" s="479"/>
      <c r="O36" s="479"/>
      <c r="P36" s="479"/>
      <c r="Q36" s="479"/>
      <c r="R36" s="479"/>
      <c r="S36" s="479"/>
      <c r="T36" s="479"/>
      <c r="U36" s="479"/>
      <c r="V36" s="479"/>
      <c r="W36" s="479"/>
      <c r="X36" s="479"/>
      <c r="Y36" s="479"/>
      <c r="Z36" s="479"/>
      <c r="AA36" s="480"/>
      <c r="AB36" s="524" t="s">
        <v>160</v>
      </c>
      <c r="AC36" s="525"/>
      <c r="AD36" s="558" t="s">
        <v>254</v>
      </c>
      <c r="AE36" s="558"/>
      <c r="AF36" s="558"/>
    </row>
    <row r="37" spans="1:32" ht="15" customHeight="1">
      <c r="A37" s="643"/>
      <c r="B37" s="562"/>
      <c r="C37" s="514"/>
      <c r="D37" s="510"/>
      <c r="E37" s="510"/>
      <c r="F37" s="510"/>
      <c r="G37" s="561"/>
      <c r="H37" s="555"/>
      <c r="I37" s="556"/>
      <c r="J37" s="647"/>
      <c r="K37" s="648"/>
      <c r="L37" s="648"/>
      <c r="M37" s="648"/>
      <c r="N37" s="648"/>
      <c r="O37" s="648"/>
      <c r="P37" s="648"/>
      <c r="Q37" s="648"/>
      <c r="R37" s="648"/>
      <c r="S37" s="648"/>
      <c r="T37" s="648"/>
      <c r="U37" s="648"/>
      <c r="V37" s="648"/>
      <c r="W37" s="648"/>
      <c r="X37" s="648"/>
      <c r="Y37" s="648"/>
      <c r="Z37" s="648"/>
      <c r="AA37" s="659"/>
      <c r="AB37" s="524"/>
      <c r="AC37" s="526"/>
      <c r="AD37" s="558"/>
      <c r="AE37" s="558"/>
      <c r="AF37" s="558"/>
    </row>
    <row r="38" spans="1:32" ht="15" customHeight="1">
      <c r="A38" s="643"/>
      <c r="B38" s="562"/>
      <c r="C38" s="514"/>
      <c r="D38" s="510" t="s">
        <v>176</v>
      </c>
      <c r="E38" s="510"/>
      <c r="F38" s="510"/>
      <c r="G38" s="560" t="s">
        <v>38</v>
      </c>
      <c r="H38" s="549"/>
      <c r="I38" s="550"/>
      <c r="J38" s="478" t="s">
        <v>348</v>
      </c>
      <c r="K38" s="479"/>
      <c r="L38" s="479"/>
      <c r="M38" s="479"/>
      <c r="N38" s="479"/>
      <c r="O38" s="479"/>
      <c r="P38" s="479"/>
      <c r="Q38" s="479"/>
      <c r="R38" s="479"/>
      <c r="S38" s="479"/>
      <c r="T38" s="479"/>
      <c r="U38" s="479"/>
      <c r="V38" s="479"/>
      <c r="W38" s="479"/>
      <c r="X38" s="479"/>
      <c r="Y38" s="479"/>
      <c r="Z38" s="479"/>
      <c r="AA38" s="480"/>
      <c r="AB38" s="524" t="s">
        <v>161</v>
      </c>
      <c r="AC38" s="557"/>
      <c r="AD38" s="558" t="s">
        <v>254</v>
      </c>
      <c r="AE38" s="558"/>
      <c r="AF38" s="558"/>
    </row>
    <row r="39" spans="1:32" ht="15" customHeight="1">
      <c r="A39" s="643"/>
      <c r="B39" s="562"/>
      <c r="C39" s="514"/>
      <c r="D39" s="510"/>
      <c r="E39" s="510"/>
      <c r="F39" s="510"/>
      <c r="G39" s="561"/>
      <c r="H39" s="555"/>
      <c r="I39" s="556"/>
      <c r="J39" s="647"/>
      <c r="K39" s="648"/>
      <c r="L39" s="648"/>
      <c r="M39" s="648"/>
      <c r="N39" s="648"/>
      <c r="O39" s="648"/>
      <c r="P39" s="648"/>
      <c r="Q39" s="648"/>
      <c r="R39" s="648"/>
      <c r="S39" s="648"/>
      <c r="T39" s="648"/>
      <c r="U39" s="648"/>
      <c r="V39" s="648"/>
      <c r="W39" s="648"/>
      <c r="X39" s="648"/>
      <c r="Y39" s="648"/>
      <c r="Z39" s="648"/>
      <c r="AA39" s="659"/>
      <c r="AB39" s="524"/>
      <c r="AC39" s="526"/>
      <c r="AD39" s="558"/>
      <c r="AE39" s="558"/>
      <c r="AF39" s="558"/>
    </row>
    <row r="40" spans="1:32" ht="15" customHeight="1">
      <c r="A40" s="643"/>
      <c r="B40" s="562"/>
      <c r="C40" s="514"/>
      <c r="D40" s="510" t="s">
        <v>224</v>
      </c>
      <c r="E40" s="510"/>
      <c r="F40" s="510"/>
      <c r="G40" s="560" t="s">
        <v>38</v>
      </c>
      <c r="H40" s="549"/>
      <c r="I40" s="550"/>
      <c r="J40" s="478" t="s">
        <v>349</v>
      </c>
      <c r="K40" s="479"/>
      <c r="L40" s="479"/>
      <c r="M40" s="479"/>
      <c r="N40" s="479"/>
      <c r="O40" s="479"/>
      <c r="P40" s="479"/>
      <c r="Q40" s="479"/>
      <c r="R40" s="479"/>
      <c r="S40" s="479"/>
      <c r="T40" s="479"/>
      <c r="U40" s="479"/>
      <c r="V40" s="479"/>
      <c r="W40" s="479"/>
      <c r="X40" s="479"/>
      <c r="Y40" s="479"/>
      <c r="Z40" s="479"/>
      <c r="AA40" s="480"/>
      <c r="AB40" s="524" t="s">
        <v>162</v>
      </c>
      <c r="AC40" s="557"/>
      <c r="AD40" s="558" t="s">
        <v>254</v>
      </c>
      <c r="AE40" s="558"/>
      <c r="AF40" s="558"/>
    </row>
    <row r="41" spans="1:32" ht="15" customHeight="1">
      <c r="A41" s="643"/>
      <c r="B41" s="562"/>
      <c r="C41" s="514"/>
      <c r="D41" s="510"/>
      <c r="E41" s="510"/>
      <c r="F41" s="510"/>
      <c r="G41" s="561"/>
      <c r="H41" s="555"/>
      <c r="I41" s="556"/>
      <c r="J41" s="647"/>
      <c r="K41" s="648"/>
      <c r="L41" s="648"/>
      <c r="M41" s="648"/>
      <c r="N41" s="648"/>
      <c r="O41" s="648"/>
      <c r="P41" s="648"/>
      <c r="Q41" s="648"/>
      <c r="R41" s="648"/>
      <c r="S41" s="648"/>
      <c r="T41" s="648"/>
      <c r="U41" s="648"/>
      <c r="V41" s="648"/>
      <c r="W41" s="648"/>
      <c r="X41" s="648"/>
      <c r="Y41" s="648"/>
      <c r="Z41" s="648"/>
      <c r="AA41" s="659"/>
      <c r="AB41" s="524"/>
      <c r="AC41" s="526"/>
      <c r="AD41" s="558"/>
      <c r="AE41" s="558"/>
      <c r="AF41" s="558"/>
    </row>
    <row r="42" spans="1:32" ht="15" customHeight="1">
      <c r="A42" s="643"/>
      <c r="B42" s="562"/>
      <c r="C42" s="514"/>
      <c r="D42" s="510" t="s">
        <v>277</v>
      </c>
      <c r="E42" s="510"/>
      <c r="F42" s="510"/>
      <c r="G42" s="560" t="s">
        <v>38</v>
      </c>
      <c r="H42" s="549"/>
      <c r="I42" s="550"/>
      <c r="J42" s="478" t="s">
        <v>350</v>
      </c>
      <c r="K42" s="479"/>
      <c r="L42" s="479"/>
      <c r="M42" s="479"/>
      <c r="N42" s="479"/>
      <c r="O42" s="479"/>
      <c r="P42" s="479"/>
      <c r="Q42" s="479"/>
      <c r="R42" s="479"/>
      <c r="S42" s="479"/>
      <c r="T42" s="479"/>
      <c r="U42" s="479"/>
      <c r="V42" s="479"/>
      <c r="W42" s="479"/>
      <c r="X42" s="479"/>
      <c r="Y42" s="479"/>
      <c r="Z42" s="479"/>
      <c r="AA42" s="480"/>
      <c r="AB42" s="524" t="s">
        <v>163</v>
      </c>
      <c r="AC42" s="557"/>
      <c r="AD42" s="559"/>
      <c r="AE42" s="559"/>
      <c r="AF42" s="559"/>
    </row>
    <row r="43" spans="1:32" ht="15" customHeight="1">
      <c r="A43" s="643"/>
      <c r="B43" s="562"/>
      <c r="C43" s="514"/>
      <c r="D43" s="510"/>
      <c r="E43" s="510"/>
      <c r="F43" s="510"/>
      <c r="G43" s="561"/>
      <c r="H43" s="555"/>
      <c r="I43" s="556"/>
      <c r="J43" s="647"/>
      <c r="K43" s="648"/>
      <c r="L43" s="648"/>
      <c r="M43" s="648"/>
      <c r="N43" s="648"/>
      <c r="O43" s="648"/>
      <c r="P43" s="648"/>
      <c r="Q43" s="648"/>
      <c r="R43" s="648"/>
      <c r="S43" s="648"/>
      <c r="T43" s="648"/>
      <c r="U43" s="648"/>
      <c r="V43" s="648"/>
      <c r="W43" s="648"/>
      <c r="X43" s="648"/>
      <c r="Y43" s="648"/>
      <c r="Z43" s="648"/>
      <c r="AA43" s="659"/>
      <c r="AB43" s="524"/>
      <c r="AC43" s="526"/>
      <c r="AD43" s="559"/>
      <c r="AE43" s="559"/>
      <c r="AF43" s="559"/>
    </row>
    <row r="44" spans="1:32" ht="15" customHeight="1">
      <c r="A44" s="643"/>
      <c r="B44" s="562"/>
      <c r="C44" s="514"/>
      <c r="D44" s="510" t="s">
        <v>240</v>
      </c>
      <c r="E44" s="510"/>
      <c r="F44" s="510"/>
      <c r="G44" s="548" t="s">
        <v>363</v>
      </c>
      <c r="H44" s="549"/>
      <c r="I44" s="550"/>
      <c r="J44" s="468" t="s">
        <v>327</v>
      </c>
      <c r="K44" s="469"/>
      <c r="L44" s="469"/>
      <c r="M44" s="469"/>
      <c r="N44" s="469"/>
      <c r="O44" s="469"/>
      <c r="P44" s="469"/>
      <c r="Q44" s="469"/>
      <c r="R44" s="469"/>
      <c r="S44" s="469"/>
      <c r="T44" s="469"/>
      <c r="U44" s="469"/>
      <c r="V44" s="469"/>
      <c r="W44" s="469"/>
      <c r="X44" s="469"/>
      <c r="Y44" s="469"/>
      <c r="Z44" s="469"/>
      <c r="AA44" s="470"/>
      <c r="AB44" s="524" t="s">
        <v>211</v>
      </c>
      <c r="AC44" s="543" cm="1">
        <f t="array" ref="AC44">_xlfn.IFS(AND(G44="○",AC8+AC17&lt;=120),1,AND(G44="○",AC8+AC17&gt;=121),2,AND(G44="×"),0,AND(G44="○・×"),0)</f>
        <v>0</v>
      </c>
      <c r="AD44" s="546" t="s">
        <v>356</v>
      </c>
      <c r="AE44" s="547"/>
      <c r="AF44" s="547"/>
    </row>
    <row r="45" spans="1:32" ht="15" customHeight="1">
      <c r="A45" s="643"/>
      <c r="B45" s="562"/>
      <c r="C45" s="514"/>
      <c r="D45" s="510"/>
      <c r="E45" s="510"/>
      <c r="F45" s="510"/>
      <c r="G45" s="551"/>
      <c r="H45" s="552"/>
      <c r="I45" s="553"/>
      <c r="J45" s="471"/>
      <c r="K45" s="472"/>
      <c r="L45" s="472"/>
      <c r="M45" s="472"/>
      <c r="N45" s="472"/>
      <c r="O45" s="472"/>
      <c r="P45" s="472"/>
      <c r="Q45" s="472"/>
      <c r="R45" s="472"/>
      <c r="S45" s="472"/>
      <c r="T45" s="472"/>
      <c r="U45" s="472"/>
      <c r="V45" s="472"/>
      <c r="W45" s="472"/>
      <c r="X45" s="472"/>
      <c r="Y45" s="472"/>
      <c r="Z45" s="473"/>
      <c r="AA45" s="474"/>
      <c r="AB45" s="524"/>
      <c r="AC45" s="544"/>
      <c r="AD45" s="547"/>
      <c r="AE45" s="547"/>
      <c r="AF45" s="547"/>
    </row>
    <row r="46" spans="1:32" ht="15" customHeight="1">
      <c r="A46" s="643"/>
      <c r="B46" s="562"/>
      <c r="C46" s="515"/>
      <c r="D46" s="510"/>
      <c r="E46" s="510"/>
      <c r="F46" s="510"/>
      <c r="G46" s="554"/>
      <c r="H46" s="555"/>
      <c r="I46" s="556"/>
      <c r="J46" s="475"/>
      <c r="K46" s="476"/>
      <c r="L46" s="476"/>
      <c r="M46" s="476"/>
      <c r="N46" s="476"/>
      <c r="O46" s="476"/>
      <c r="P46" s="476"/>
      <c r="Q46" s="476"/>
      <c r="R46" s="476"/>
      <c r="S46" s="476"/>
      <c r="T46" s="476"/>
      <c r="U46" s="476"/>
      <c r="V46" s="476"/>
      <c r="W46" s="476"/>
      <c r="X46" s="476"/>
      <c r="Y46" s="476"/>
      <c r="Z46" s="476"/>
      <c r="AA46" s="477"/>
      <c r="AB46" s="524"/>
      <c r="AC46" s="545"/>
      <c r="AD46" s="547"/>
      <c r="AE46" s="547"/>
      <c r="AF46" s="547"/>
    </row>
    <row r="47" spans="1:32" s="54" customFormat="1" ht="15" customHeight="1">
      <c r="A47" s="643"/>
      <c r="B47" s="539" t="s">
        <v>263</v>
      </c>
      <c r="C47" s="444"/>
      <c r="D47" s="445"/>
      <c r="E47" s="445"/>
      <c r="F47" s="445"/>
      <c r="G47" s="445"/>
      <c r="H47" s="445"/>
      <c r="I47" s="446"/>
      <c r="J47" s="502" t="s">
        <v>198</v>
      </c>
      <c r="K47" s="503"/>
      <c r="L47" s="503"/>
      <c r="M47" s="503"/>
      <c r="N47" s="503"/>
      <c r="O47" s="504"/>
      <c r="P47" s="502" t="s">
        <v>199</v>
      </c>
      <c r="Q47" s="508"/>
      <c r="R47" s="508"/>
      <c r="S47" s="508"/>
      <c r="T47" s="508"/>
      <c r="U47" s="509"/>
      <c r="V47" s="502" t="s">
        <v>255</v>
      </c>
      <c r="W47" s="508"/>
      <c r="X47" s="508"/>
      <c r="Y47" s="508"/>
      <c r="Z47" s="508"/>
      <c r="AA47" s="509"/>
      <c r="AB47" s="502" t="s">
        <v>351</v>
      </c>
      <c r="AC47" s="540"/>
      <c r="AD47" s="540"/>
      <c r="AE47" s="540"/>
      <c r="AF47" s="541"/>
    </row>
    <row r="48" spans="1:32" s="54" customFormat="1" ht="15" customHeight="1">
      <c r="A48" s="643"/>
      <c r="B48" s="514"/>
      <c r="C48" s="447"/>
      <c r="D48" s="448"/>
      <c r="E48" s="448"/>
      <c r="F48" s="448"/>
      <c r="G48" s="448"/>
      <c r="H48" s="448"/>
      <c r="I48" s="449"/>
      <c r="J48" s="502" t="s">
        <v>177</v>
      </c>
      <c r="K48" s="503"/>
      <c r="L48" s="504"/>
      <c r="M48" s="505" t="s">
        <v>178</v>
      </c>
      <c r="N48" s="506"/>
      <c r="O48" s="507"/>
      <c r="P48" s="502" t="s">
        <v>177</v>
      </c>
      <c r="Q48" s="508"/>
      <c r="R48" s="509"/>
      <c r="S48" s="505" t="s">
        <v>178</v>
      </c>
      <c r="T48" s="506"/>
      <c r="U48" s="507"/>
      <c r="V48" s="502" t="s">
        <v>177</v>
      </c>
      <c r="W48" s="508"/>
      <c r="X48" s="509"/>
      <c r="Y48" s="505" t="s">
        <v>178</v>
      </c>
      <c r="Z48" s="506"/>
      <c r="AA48" s="507"/>
      <c r="AB48" s="542"/>
      <c r="AC48" s="540"/>
      <c r="AD48" s="540"/>
      <c r="AE48" s="540"/>
      <c r="AF48" s="541"/>
    </row>
    <row r="49" spans="1:32" ht="15" customHeight="1">
      <c r="A49" s="643"/>
      <c r="B49" s="514"/>
      <c r="C49" s="450"/>
      <c r="D49" s="451"/>
      <c r="E49" s="451"/>
      <c r="F49" s="451"/>
      <c r="G49" s="451"/>
      <c r="H49" s="451"/>
      <c r="I49" s="452"/>
      <c r="J49" s="459">
        <f>ROUNDDOWN(AF25+AC29+AC31+(AC33*0.5)+AC44,0)</f>
        <v>0</v>
      </c>
      <c r="K49" s="460"/>
      <c r="L49" s="461"/>
      <c r="M49" s="459">
        <f>AC33*0.5</f>
        <v>0.5</v>
      </c>
      <c r="N49" s="484"/>
      <c r="O49" s="485"/>
      <c r="P49" s="492"/>
      <c r="Q49" s="493"/>
      <c r="R49" s="494"/>
      <c r="S49" s="492"/>
      <c r="T49" s="493"/>
      <c r="U49" s="494"/>
      <c r="V49" s="459">
        <f>P49-J49</f>
        <v>0</v>
      </c>
      <c r="W49" s="484"/>
      <c r="X49" s="485"/>
      <c r="Y49" s="459">
        <f>S49-M49</f>
        <v>-0.5</v>
      </c>
      <c r="Z49" s="484"/>
      <c r="AA49" s="485"/>
      <c r="AB49" s="527"/>
      <c r="AC49" s="528"/>
      <c r="AD49" s="528"/>
      <c r="AE49" s="528"/>
      <c r="AF49" s="529"/>
    </row>
    <row r="50" spans="1:32" ht="15" customHeight="1">
      <c r="A50" s="643"/>
      <c r="B50" s="514"/>
      <c r="C50" s="453"/>
      <c r="D50" s="454"/>
      <c r="E50" s="454"/>
      <c r="F50" s="454"/>
      <c r="G50" s="454"/>
      <c r="H50" s="454"/>
      <c r="I50" s="455"/>
      <c r="J50" s="462"/>
      <c r="K50" s="463"/>
      <c r="L50" s="464"/>
      <c r="M50" s="486"/>
      <c r="N50" s="487"/>
      <c r="O50" s="488"/>
      <c r="P50" s="495"/>
      <c r="Q50" s="496"/>
      <c r="R50" s="497"/>
      <c r="S50" s="511"/>
      <c r="T50" s="496"/>
      <c r="U50" s="497"/>
      <c r="V50" s="486"/>
      <c r="W50" s="487"/>
      <c r="X50" s="488"/>
      <c r="Y50" s="486"/>
      <c r="Z50" s="487"/>
      <c r="AA50" s="488"/>
      <c r="AB50" s="530"/>
      <c r="AC50" s="531"/>
      <c r="AD50" s="531"/>
      <c r="AE50" s="531"/>
      <c r="AF50" s="532"/>
    </row>
    <row r="51" spans="1:32" ht="15" customHeight="1">
      <c r="A51" s="643"/>
      <c r="B51" s="514"/>
      <c r="C51" s="453"/>
      <c r="D51" s="454"/>
      <c r="E51" s="454"/>
      <c r="F51" s="454"/>
      <c r="G51" s="454"/>
      <c r="H51" s="454"/>
      <c r="I51" s="455"/>
      <c r="J51" s="462"/>
      <c r="K51" s="463"/>
      <c r="L51" s="464"/>
      <c r="M51" s="486"/>
      <c r="N51" s="487"/>
      <c r="O51" s="488"/>
      <c r="P51" s="498"/>
      <c r="Q51" s="496"/>
      <c r="R51" s="497"/>
      <c r="S51" s="511"/>
      <c r="T51" s="496"/>
      <c r="U51" s="497"/>
      <c r="V51" s="486"/>
      <c r="W51" s="487"/>
      <c r="X51" s="488"/>
      <c r="Y51" s="486"/>
      <c r="Z51" s="487"/>
      <c r="AA51" s="488"/>
      <c r="AB51" s="533"/>
      <c r="AC51" s="531"/>
      <c r="AD51" s="531"/>
      <c r="AE51" s="531"/>
      <c r="AF51" s="532"/>
    </row>
    <row r="52" spans="1:32" ht="15" customHeight="1">
      <c r="A52" s="644"/>
      <c r="B52" s="515"/>
      <c r="C52" s="456"/>
      <c r="D52" s="457"/>
      <c r="E52" s="457"/>
      <c r="F52" s="457"/>
      <c r="G52" s="457"/>
      <c r="H52" s="457"/>
      <c r="I52" s="458"/>
      <c r="J52" s="465"/>
      <c r="K52" s="466"/>
      <c r="L52" s="467"/>
      <c r="M52" s="489"/>
      <c r="N52" s="490"/>
      <c r="O52" s="491"/>
      <c r="P52" s="499"/>
      <c r="Q52" s="500"/>
      <c r="R52" s="501"/>
      <c r="S52" s="512"/>
      <c r="T52" s="500"/>
      <c r="U52" s="501"/>
      <c r="V52" s="489"/>
      <c r="W52" s="490"/>
      <c r="X52" s="491"/>
      <c r="Y52" s="489"/>
      <c r="Z52" s="490"/>
      <c r="AA52" s="491"/>
      <c r="AB52" s="534"/>
      <c r="AC52" s="535"/>
      <c r="AD52" s="535"/>
      <c r="AE52" s="535"/>
      <c r="AF52" s="536"/>
    </row>
    <row r="53" spans="1:32" ht="15" customHeight="1">
      <c r="A53" s="145" t="s">
        <v>353</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row>
    <row r="54" spans="1:32" ht="15" customHeight="1">
      <c r="A54" s="145" t="s">
        <v>371</v>
      </c>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row>
    <row r="55" spans="1:32" ht="15" customHeight="1">
      <c r="A55" s="145" t="s">
        <v>372</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row>
    <row r="56" spans="1:32" ht="15" customHeight="1">
      <c r="A56" s="145" t="s">
        <v>361</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row>
    <row r="57" spans="1:32" ht="8.1" customHeight="1"/>
    <row r="58" spans="1:32" ht="18" hidden="1" customHeight="1">
      <c r="Q58" s="48"/>
      <c r="T58" s="48" t="s">
        <v>264</v>
      </c>
      <c r="W58" s="48"/>
      <c r="X58" s="48"/>
      <c r="Y58" s="48"/>
      <c r="AE58" s="537" t="s">
        <v>184</v>
      </c>
      <c r="AF58" s="538" t="s">
        <v>38</v>
      </c>
    </row>
    <row r="59" spans="1:32" ht="8.1" customHeight="1"/>
  </sheetData>
  <sheetProtection algorithmName="SHA-512" hashValue="08EOjDa7ePbJi/05RTn6S2/neMIgnshsvSb/ENWsgl5PHL96uPQYwDvSgA7JQNotassb69hhBpGiZAeCdrJRRg==" saltValue="JQi1HK0G8dcrbjaD29Rfng==" spinCount="100000" sheet="1" objects="1" scenarios="1"/>
  <mergeCells count="146">
    <mergeCell ref="A3:F4"/>
    <mergeCell ref="W3:Z3"/>
    <mergeCell ref="AB3:AC4"/>
    <mergeCell ref="AD3:AF4"/>
    <mergeCell ref="A5:A52"/>
    <mergeCell ref="B5:B28"/>
    <mergeCell ref="C5:C13"/>
    <mergeCell ref="D5:F7"/>
    <mergeCell ref="J31:AA32"/>
    <mergeCell ref="J33:AA35"/>
    <mergeCell ref="J36:AA37"/>
    <mergeCell ref="J38:AA39"/>
    <mergeCell ref="J40:AA41"/>
    <mergeCell ref="J42:AA43"/>
    <mergeCell ref="H5:H7"/>
    <mergeCell ref="K5:K7"/>
    <mergeCell ref="N5:N7"/>
    <mergeCell ref="Q5:Q7"/>
    <mergeCell ref="T5:T7"/>
    <mergeCell ref="W5:W7"/>
    <mergeCell ref="Z5:Z7"/>
    <mergeCell ref="H14:H16"/>
    <mergeCell ref="AD13:AE13"/>
    <mergeCell ref="W13:Z13"/>
    <mergeCell ref="AC5:AC7"/>
    <mergeCell ref="AD7:AE7"/>
    <mergeCell ref="D8:F10"/>
    <mergeCell ref="AB5:AB7"/>
    <mergeCell ref="AD9:AE9"/>
    <mergeCell ref="AD12:AE12"/>
    <mergeCell ref="AD5:AF5"/>
    <mergeCell ref="AD6:AE6"/>
    <mergeCell ref="AD8:AF8"/>
    <mergeCell ref="AD17:AF17"/>
    <mergeCell ref="AD19:AE19"/>
    <mergeCell ref="D20:F22"/>
    <mergeCell ref="W17:Z17"/>
    <mergeCell ref="W18:Z18"/>
    <mergeCell ref="AD21:AE21"/>
    <mergeCell ref="AD18:AE18"/>
    <mergeCell ref="AB14:AB15"/>
    <mergeCell ref="AD10:AE10"/>
    <mergeCell ref="D11:F13"/>
    <mergeCell ref="AD16:AE16"/>
    <mergeCell ref="D14:F16"/>
    <mergeCell ref="D17:F19"/>
    <mergeCell ref="K14:K16"/>
    <mergeCell ref="N14:N16"/>
    <mergeCell ref="Q14:Q16"/>
    <mergeCell ref="T14:T16"/>
    <mergeCell ref="W14:W16"/>
    <mergeCell ref="Z14:Z16"/>
    <mergeCell ref="AD14:AF14"/>
    <mergeCell ref="AB38:AB39"/>
    <mergeCell ref="AC38:AC39"/>
    <mergeCell ref="AD38:AF39"/>
    <mergeCell ref="G36:I37"/>
    <mergeCell ref="G38:I39"/>
    <mergeCell ref="C36:C46"/>
    <mergeCell ref="AD15:AE15"/>
    <mergeCell ref="AD25:AE25"/>
    <mergeCell ref="AD20:AF20"/>
    <mergeCell ref="AD22:AE22"/>
    <mergeCell ref="C23:C28"/>
    <mergeCell ref="D23:F25"/>
    <mergeCell ref="C14:C22"/>
    <mergeCell ref="W23:Z23"/>
    <mergeCell ref="W24:Z24"/>
    <mergeCell ref="W25:Z25"/>
    <mergeCell ref="W26:Z26"/>
    <mergeCell ref="W27:Z27"/>
    <mergeCell ref="W28:Z28"/>
    <mergeCell ref="AC14:AC15"/>
    <mergeCell ref="AD23:AF24"/>
    <mergeCell ref="AD26:AF28"/>
    <mergeCell ref="W20:Z20"/>
    <mergeCell ref="W21:Z21"/>
    <mergeCell ref="AB29:AB30"/>
    <mergeCell ref="D26:F28"/>
    <mergeCell ref="AB33:AB35"/>
    <mergeCell ref="AC33:AC35"/>
    <mergeCell ref="AD33:AF35"/>
    <mergeCell ref="G33:I35"/>
    <mergeCell ref="AC29:AC30"/>
    <mergeCell ref="AD29:AF30"/>
    <mergeCell ref="D31:F32"/>
    <mergeCell ref="AB31:AB32"/>
    <mergeCell ref="AC31:AC32"/>
    <mergeCell ref="AD31:AF32"/>
    <mergeCell ref="G29:I30"/>
    <mergeCell ref="G31:I32"/>
    <mergeCell ref="AB36:AB37"/>
    <mergeCell ref="AC36:AC37"/>
    <mergeCell ref="D40:F41"/>
    <mergeCell ref="AB40:AB41"/>
    <mergeCell ref="AB49:AF52"/>
    <mergeCell ref="AE58:AF58"/>
    <mergeCell ref="B47:B52"/>
    <mergeCell ref="AB47:AF48"/>
    <mergeCell ref="D44:F46"/>
    <mergeCell ref="AB44:AB46"/>
    <mergeCell ref="AC44:AC46"/>
    <mergeCell ref="AD44:AF46"/>
    <mergeCell ref="G44:I46"/>
    <mergeCell ref="AC40:AC41"/>
    <mergeCell ref="AD40:AF41"/>
    <mergeCell ref="D42:F43"/>
    <mergeCell ref="AB42:AB43"/>
    <mergeCell ref="AC42:AC43"/>
    <mergeCell ref="AD42:AF43"/>
    <mergeCell ref="G40:I41"/>
    <mergeCell ref="G42:I43"/>
    <mergeCell ref="AD36:AF37"/>
    <mergeCell ref="D38:F39"/>
    <mergeCell ref="B29:B46"/>
    <mergeCell ref="J4:L4"/>
    <mergeCell ref="J47:O47"/>
    <mergeCell ref="P47:U47"/>
    <mergeCell ref="V47:AA47"/>
    <mergeCell ref="W10:Z10"/>
    <mergeCell ref="W8:Z8"/>
    <mergeCell ref="W9:Z9"/>
    <mergeCell ref="W11:Z11"/>
    <mergeCell ref="W12:Z12"/>
    <mergeCell ref="W19:Z19"/>
    <mergeCell ref="W22:Z22"/>
    <mergeCell ref="C47:I48"/>
    <mergeCell ref="C49:I52"/>
    <mergeCell ref="J49:L52"/>
    <mergeCell ref="J44:AA46"/>
    <mergeCell ref="J29:AA30"/>
    <mergeCell ref="V49:X52"/>
    <mergeCell ref="Y49:AA52"/>
    <mergeCell ref="M49:O52"/>
    <mergeCell ref="P49:R52"/>
    <mergeCell ref="J48:L48"/>
    <mergeCell ref="M48:O48"/>
    <mergeCell ref="P48:R48"/>
    <mergeCell ref="S48:U48"/>
    <mergeCell ref="V48:X48"/>
    <mergeCell ref="Y48:AA48"/>
    <mergeCell ref="D33:F35"/>
    <mergeCell ref="S49:U52"/>
    <mergeCell ref="D36:F37"/>
    <mergeCell ref="C29:C35"/>
    <mergeCell ref="D29:F30"/>
  </mergeCells>
  <phoneticPr fontId="3"/>
  <conditionalFormatting sqref="V49 Y49">
    <cfRule type="cellIs" dxfId="27" priority="1" operator="lessThan">
      <formula>0</formula>
    </cfRule>
    <cfRule type="cellIs" priority="2" operator="equal">
      <formula>-0.5</formula>
    </cfRule>
  </conditionalFormatting>
  <dataValidations count="1">
    <dataValidation type="list" allowBlank="1" showInputMessage="1" showErrorMessage="1" sqref="AE58:AF58 G29 G42 G31 G36 G38 G40 G44:G46" xr:uid="{2FB3DA1C-B4CD-459A-942F-C5E27BFCE637}">
      <formula1>"○・×,○,×"</formula1>
    </dataValidation>
  </dataValidations>
  <pageMargins left="0.70866141732283472" right="0.70866141732283472" top="0.74803149606299213" bottom="0.35433070866141736" header="0.31496062992125984" footer="0.31496062992125984"/>
  <pageSetup paperSize="9" scale="67" orientation="landscape" horizontalDpi="300" verticalDpi="300" r:id="rId1"/>
  <headerFooter>
    <oddFooter>&amp;A</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2BAD-697C-4322-97EA-58C228A8BBFB}">
  <sheetPr codeName="Sheet18">
    <pageSetUpPr fitToPage="1"/>
  </sheetPr>
  <dimension ref="A1:AG56"/>
  <sheetViews>
    <sheetView showGridLines="0" view="pageBreakPreview" zoomScale="80" zoomScaleNormal="100" zoomScaleSheetLayoutView="80" workbookViewId="0"/>
  </sheetViews>
  <sheetFormatPr defaultRowHeight="13.5"/>
  <cols>
    <col min="1" max="1" width="9" style="47"/>
    <col min="2" max="3" width="4.25" style="47" customWidth="1"/>
    <col min="4" max="6" width="9" style="47"/>
    <col min="7" max="7" width="2.125" style="47" customWidth="1"/>
    <col min="8" max="8" width="5.5" style="47" customWidth="1"/>
    <col min="9" max="10" width="2.125" style="47" customWidth="1"/>
    <col min="11" max="11" width="5.5" style="47" customWidth="1"/>
    <col min="12" max="13" width="2.125" style="47" customWidth="1"/>
    <col min="14" max="14" width="5.5" style="47" customWidth="1"/>
    <col min="15" max="16" width="2.125" style="47" customWidth="1"/>
    <col min="17" max="17" width="5.5" style="47" customWidth="1"/>
    <col min="18" max="19" width="2.125" style="47" customWidth="1"/>
    <col min="20" max="20" width="5.5" style="47" customWidth="1"/>
    <col min="21" max="22" width="2.125" style="47" customWidth="1"/>
    <col min="23" max="23" width="5.5" style="47" customWidth="1"/>
    <col min="24" max="25" width="2.125" style="47" customWidth="1"/>
    <col min="26" max="26" width="5.5" style="47" customWidth="1"/>
    <col min="27" max="27" width="2.125" style="47" customWidth="1"/>
    <col min="28" max="31" width="7.125" style="47" customWidth="1"/>
    <col min="32" max="32" width="9.375" style="47" customWidth="1"/>
    <col min="33" max="16384" width="9" style="47"/>
  </cols>
  <sheetData>
    <row r="1" spans="1:32" s="48" customFormat="1" ht="24" customHeight="1">
      <c r="A1" s="97" t="s">
        <v>186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2" s="48" customFormat="1" ht="23.1" customHeight="1">
      <c r="A2" s="97" t="s">
        <v>335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3.1" customHeight="1">
      <c r="A3" s="524" t="s">
        <v>173</v>
      </c>
      <c r="B3" s="637"/>
      <c r="C3" s="637"/>
      <c r="D3" s="637"/>
      <c r="E3" s="637"/>
      <c r="F3" s="637"/>
      <c r="G3" s="98"/>
      <c r="H3" s="99" t="s">
        <v>23</v>
      </c>
      <c r="I3" s="100"/>
      <c r="J3" s="101"/>
      <c r="K3" s="102" t="s">
        <v>328</v>
      </c>
      <c r="L3" s="100"/>
      <c r="M3" s="101"/>
      <c r="N3" s="99" t="s">
        <v>25</v>
      </c>
      <c r="O3" s="100"/>
      <c r="P3" s="101"/>
      <c r="Q3" s="99" t="s">
        <v>225</v>
      </c>
      <c r="R3" s="100"/>
      <c r="S3" s="101"/>
      <c r="T3" s="99" t="s">
        <v>26</v>
      </c>
      <c r="U3" s="100"/>
      <c r="V3" s="103"/>
      <c r="W3" s="504" t="s">
        <v>164</v>
      </c>
      <c r="X3" s="524"/>
      <c r="Y3" s="524"/>
      <c r="Z3" s="638"/>
      <c r="AA3" s="167"/>
      <c r="AB3" s="524" t="s">
        <v>27</v>
      </c>
      <c r="AC3" s="637"/>
      <c r="AD3" s="639"/>
      <c r="AE3" s="640"/>
      <c r="AF3" s="640"/>
    </row>
    <row r="4" spans="1:32" ht="23.1" customHeight="1">
      <c r="A4" s="637"/>
      <c r="B4" s="637"/>
      <c r="C4" s="637"/>
      <c r="D4" s="637"/>
      <c r="E4" s="637"/>
      <c r="F4" s="637"/>
      <c r="G4" s="171"/>
      <c r="H4" s="106"/>
      <c r="I4" s="107"/>
      <c r="J4" s="516"/>
      <c r="K4" s="517"/>
      <c r="L4" s="518"/>
      <c r="M4" s="108"/>
      <c r="N4" s="106"/>
      <c r="O4" s="107"/>
      <c r="P4" s="108"/>
      <c r="Q4" s="106"/>
      <c r="R4" s="107"/>
      <c r="S4" s="108"/>
      <c r="T4" s="106"/>
      <c r="U4" s="107"/>
      <c r="V4" s="108"/>
      <c r="W4" s="165" t="s">
        <v>28</v>
      </c>
      <c r="X4" s="166"/>
      <c r="Y4" s="103"/>
      <c r="Z4" s="165" t="s">
        <v>29</v>
      </c>
      <c r="AA4" s="166"/>
      <c r="AB4" s="637"/>
      <c r="AC4" s="637"/>
      <c r="AD4" s="640"/>
      <c r="AE4" s="640"/>
      <c r="AF4" s="640"/>
    </row>
    <row r="5" spans="1:32" ht="15" customHeight="1">
      <c r="A5" s="641" t="s">
        <v>354</v>
      </c>
      <c r="B5" s="645" t="s">
        <v>171</v>
      </c>
      <c r="C5" s="539" t="s">
        <v>283</v>
      </c>
      <c r="D5" s="600" t="s">
        <v>158</v>
      </c>
      <c r="E5" s="621"/>
      <c r="F5" s="622"/>
      <c r="G5" s="147"/>
      <c r="H5" s="689">
        <f>'P2'!D4</f>
        <v>0</v>
      </c>
      <c r="I5" s="148"/>
      <c r="J5" s="149"/>
      <c r="K5" s="689">
        <f>'P2'!E4</f>
        <v>0</v>
      </c>
      <c r="L5" s="148"/>
      <c r="M5" s="149"/>
      <c r="N5" s="689">
        <f>'P2'!F4</f>
        <v>0</v>
      </c>
      <c r="O5" s="148"/>
      <c r="P5" s="149"/>
      <c r="Q5" s="689">
        <f>'P2'!G4</f>
        <v>0</v>
      </c>
      <c r="R5" s="148"/>
      <c r="S5" s="149"/>
      <c r="T5" s="689">
        <f>'P2'!H4</f>
        <v>0</v>
      </c>
      <c r="U5" s="148"/>
      <c r="V5" s="149"/>
      <c r="W5" s="689">
        <f>'P2'!I4</f>
        <v>0</v>
      </c>
      <c r="X5" s="148"/>
      <c r="Y5" s="149"/>
      <c r="Z5" s="689">
        <f>'P2'!J4</f>
        <v>0</v>
      </c>
      <c r="AA5" s="150"/>
      <c r="AB5" s="524" t="s">
        <v>310</v>
      </c>
      <c r="AC5" s="692">
        <f>SUM(G5:AA7)</f>
        <v>0</v>
      </c>
      <c r="AD5" s="633" t="s">
        <v>330</v>
      </c>
      <c r="AE5" s="634"/>
      <c r="AF5" s="635"/>
    </row>
    <row r="6" spans="1:32" ht="15" customHeight="1">
      <c r="A6" s="642"/>
      <c r="B6" s="645"/>
      <c r="C6" s="608"/>
      <c r="D6" s="623"/>
      <c r="E6" s="624"/>
      <c r="F6" s="625"/>
      <c r="G6" s="157"/>
      <c r="H6" s="690"/>
      <c r="I6" s="158"/>
      <c r="J6" s="159"/>
      <c r="K6" s="690"/>
      <c r="L6" s="158"/>
      <c r="M6" s="159"/>
      <c r="N6" s="690"/>
      <c r="O6" s="158"/>
      <c r="P6" s="159"/>
      <c r="Q6" s="690"/>
      <c r="R6" s="158"/>
      <c r="S6" s="159"/>
      <c r="T6" s="690"/>
      <c r="U6" s="158"/>
      <c r="V6" s="159"/>
      <c r="W6" s="690"/>
      <c r="X6" s="158"/>
      <c r="Y6" s="159"/>
      <c r="Z6" s="690"/>
      <c r="AA6" s="160"/>
      <c r="AB6" s="524"/>
      <c r="AC6" s="692"/>
      <c r="AD6" s="597" t="s">
        <v>310</v>
      </c>
      <c r="AE6" s="597"/>
      <c r="AF6" s="162">
        <f>SUM(G5:AA6)</f>
        <v>0</v>
      </c>
    </row>
    <row r="7" spans="1:32" ht="15" hidden="1" customHeight="1">
      <c r="A7" s="642"/>
      <c r="B7" s="645"/>
      <c r="C7" s="514"/>
      <c r="D7" s="626"/>
      <c r="E7" s="627"/>
      <c r="F7" s="628"/>
      <c r="G7" s="151"/>
      <c r="H7" s="691"/>
      <c r="I7" s="152"/>
      <c r="J7" s="153"/>
      <c r="K7" s="691"/>
      <c r="L7" s="152"/>
      <c r="M7" s="153"/>
      <c r="N7" s="691"/>
      <c r="O7" s="152"/>
      <c r="P7" s="153"/>
      <c r="Q7" s="691"/>
      <c r="R7" s="152"/>
      <c r="S7" s="153"/>
      <c r="T7" s="691"/>
      <c r="U7" s="152"/>
      <c r="V7" s="153"/>
      <c r="W7" s="691"/>
      <c r="X7" s="152"/>
      <c r="Y7" s="153"/>
      <c r="Z7" s="691"/>
      <c r="AA7" s="161"/>
      <c r="AB7" s="524"/>
      <c r="AC7" s="692"/>
      <c r="AD7" s="618"/>
      <c r="AE7" s="636"/>
      <c r="AF7" s="119"/>
    </row>
    <row r="8" spans="1:32" ht="15" customHeight="1">
      <c r="A8" s="642"/>
      <c r="B8" s="645"/>
      <c r="C8" s="514"/>
      <c r="D8" s="600" t="s">
        <v>252</v>
      </c>
      <c r="E8" s="621"/>
      <c r="F8" s="622"/>
      <c r="G8" s="111"/>
      <c r="H8" s="169">
        <f>'P2'!D6</f>
        <v>0</v>
      </c>
      <c r="I8" s="112"/>
      <c r="J8" s="113"/>
      <c r="K8" s="169">
        <f>'P2'!E6</f>
        <v>0</v>
      </c>
      <c r="L8" s="112"/>
      <c r="M8" s="113"/>
      <c r="N8" s="169">
        <f>'P2'!F6</f>
        <v>0</v>
      </c>
      <c r="O8" s="112"/>
      <c r="P8" s="113"/>
      <c r="Q8" s="169">
        <f>'P2'!G6</f>
        <v>0</v>
      </c>
      <c r="R8" s="112"/>
      <c r="S8" s="113"/>
      <c r="T8" s="169">
        <f>'P2'!H6</f>
        <v>0</v>
      </c>
      <c r="U8" s="112"/>
      <c r="V8" s="113"/>
      <c r="W8" s="521">
        <f>'P2'!I6+'P2'!J6</f>
        <v>0</v>
      </c>
      <c r="X8" s="508"/>
      <c r="Y8" s="508"/>
      <c r="Z8" s="508"/>
      <c r="AA8" s="114"/>
      <c r="AB8" s="170" t="s">
        <v>309</v>
      </c>
      <c r="AC8" s="172">
        <f>SUM(G8:AA8)</f>
        <v>0</v>
      </c>
      <c r="AD8" s="618" t="s">
        <v>165</v>
      </c>
      <c r="AE8" s="619"/>
      <c r="AF8" s="620"/>
    </row>
    <row r="9" spans="1:32" ht="15" customHeight="1">
      <c r="A9" s="642"/>
      <c r="B9" s="645"/>
      <c r="C9" s="514"/>
      <c r="D9" s="623"/>
      <c r="E9" s="624"/>
      <c r="F9" s="625"/>
      <c r="G9" s="127"/>
      <c r="H9" s="128">
        <v>3</v>
      </c>
      <c r="I9" s="116"/>
      <c r="J9" s="117"/>
      <c r="K9" s="128">
        <v>5</v>
      </c>
      <c r="L9" s="116"/>
      <c r="M9" s="117"/>
      <c r="N9" s="128">
        <v>6</v>
      </c>
      <c r="O9" s="116"/>
      <c r="P9" s="117"/>
      <c r="Q9" s="129">
        <v>6</v>
      </c>
      <c r="R9" s="116"/>
      <c r="S9" s="117"/>
      <c r="T9" s="129">
        <f>IF(G36="○",15,20)</f>
        <v>15</v>
      </c>
      <c r="U9" s="116"/>
      <c r="V9" s="117"/>
      <c r="W9" s="522">
        <f>IF(G38="○",25,30)</f>
        <v>25</v>
      </c>
      <c r="X9" s="523"/>
      <c r="Y9" s="523"/>
      <c r="Z9" s="523"/>
      <c r="AA9" s="118"/>
      <c r="AB9" s="170"/>
      <c r="AC9" s="172"/>
      <c r="AD9" s="597" t="s">
        <v>319</v>
      </c>
      <c r="AE9" s="597"/>
      <c r="AF9" s="163">
        <f>IFERROR(AC8/AC5,0)</f>
        <v>0</v>
      </c>
    </row>
    <row r="10" spans="1:32" ht="18.75" hidden="1" customHeight="1">
      <c r="A10" s="642"/>
      <c r="B10" s="645"/>
      <c r="C10" s="514"/>
      <c r="D10" s="626"/>
      <c r="E10" s="627"/>
      <c r="F10" s="628"/>
      <c r="G10" s="131" t="s">
        <v>315</v>
      </c>
      <c r="H10" s="168">
        <f>ROUNDDOWN(H8/H9,1)</f>
        <v>0</v>
      </c>
      <c r="I10" s="133" t="s">
        <v>316</v>
      </c>
      <c r="J10" s="134" t="s">
        <v>315</v>
      </c>
      <c r="K10" s="135">
        <f>ROUNDDOWN(K8/5,1)</f>
        <v>0</v>
      </c>
      <c r="L10" s="133" t="s">
        <v>316</v>
      </c>
      <c r="M10" s="134" t="s">
        <v>315</v>
      </c>
      <c r="N10" s="135">
        <f>ROUNDDOWN(N8/6,1)</f>
        <v>0</v>
      </c>
      <c r="O10" s="133" t="s">
        <v>316</v>
      </c>
      <c r="P10" s="134" t="s">
        <v>315</v>
      </c>
      <c r="Q10" s="168">
        <f>ROUNDDOWN(Q8/6,1)</f>
        <v>0</v>
      </c>
      <c r="R10" s="133" t="s">
        <v>316</v>
      </c>
      <c r="S10" s="134" t="s">
        <v>315</v>
      </c>
      <c r="T10" s="135">
        <f>ROUNDDOWN(T8/T9,1)</f>
        <v>0</v>
      </c>
      <c r="U10" s="133" t="s">
        <v>316</v>
      </c>
      <c r="V10" s="136" t="s">
        <v>315</v>
      </c>
      <c r="W10" s="519">
        <f>ROUNDDOWN(W8/W9,1)</f>
        <v>0</v>
      </c>
      <c r="X10" s="520"/>
      <c r="Y10" s="520"/>
      <c r="Z10" s="520"/>
      <c r="AA10" s="133" t="s">
        <v>316</v>
      </c>
      <c r="AB10" s="170"/>
      <c r="AC10" s="172">
        <f>SUM(G10:AA10)</f>
        <v>0</v>
      </c>
      <c r="AD10" s="597"/>
      <c r="AE10" s="597"/>
      <c r="AF10" s="130"/>
    </row>
    <row r="11" spans="1:32" ht="15" customHeight="1">
      <c r="A11" s="642"/>
      <c r="B11" s="645"/>
      <c r="C11" s="514"/>
      <c r="D11" s="600" t="s">
        <v>253</v>
      </c>
      <c r="E11" s="621"/>
      <c r="F11" s="622"/>
      <c r="G11" s="111"/>
      <c r="H11" s="169">
        <f>'P2'!D8</f>
        <v>0</v>
      </c>
      <c r="I11" s="112"/>
      <c r="J11" s="113"/>
      <c r="K11" s="169">
        <f>'P2'!E8</f>
        <v>0</v>
      </c>
      <c r="L11" s="112"/>
      <c r="M11" s="113"/>
      <c r="N11" s="169">
        <f>'P2'!F8</f>
        <v>0</v>
      </c>
      <c r="O11" s="112"/>
      <c r="P11" s="113"/>
      <c r="Q11" s="169">
        <f>'P2'!G8</f>
        <v>0</v>
      </c>
      <c r="R11" s="112"/>
      <c r="S11" s="113"/>
      <c r="T11" s="169">
        <f>'P2'!H8</f>
        <v>0</v>
      </c>
      <c r="U11" s="112"/>
      <c r="V11" s="113"/>
      <c r="W11" s="521">
        <f>'P2'!I8+'P2'!J8</f>
        <v>0</v>
      </c>
      <c r="X11" s="508"/>
      <c r="Y11" s="508"/>
      <c r="Z11" s="508"/>
      <c r="AA11" s="114"/>
      <c r="AB11" s="170" t="s">
        <v>313</v>
      </c>
      <c r="AC11" s="172">
        <f>SUM(G11:AA11)</f>
        <v>0</v>
      </c>
      <c r="AD11" s="173" t="s">
        <v>247</v>
      </c>
      <c r="AE11" s="111"/>
      <c r="AF11" s="138"/>
    </row>
    <row r="12" spans="1:32" ht="15" customHeight="1">
      <c r="A12" s="642"/>
      <c r="B12" s="645"/>
      <c r="C12" s="514"/>
      <c r="D12" s="623"/>
      <c r="E12" s="624"/>
      <c r="F12" s="625"/>
      <c r="G12" s="115"/>
      <c r="H12" s="128">
        <v>3</v>
      </c>
      <c r="I12" s="116"/>
      <c r="J12" s="117"/>
      <c r="K12" s="128">
        <v>5</v>
      </c>
      <c r="L12" s="116"/>
      <c r="M12" s="117"/>
      <c r="N12" s="128">
        <v>6</v>
      </c>
      <c r="O12" s="116"/>
      <c r="P12" s="117"/>
      <c r="Q12" s="129">
        <v>6</v>
      </c>
      <c r="R12" s="116"/>
      <c r="S12" s="117"/>
      <c r="T12" s="129">
        <f>IF(G36="○",15,20)</f>
        <v>15</v>
      </c>
      <c r="U12" s="116"/>
      <c r="V12" s="117"/>
      <c r="W12" s="522">
        <f>IF(G38="○",25,30)</f>
        <v>25</v>
      </c>
      <c r="X12" s="523"/>
      <c r="Y12" s="523"/>
      <c r="Z12" s="523"/>
      <c r="AA12" s="118"/>
      <c r="AB12" s="170"/>
      <c r="AC12" s="172"/>
      <c r="AD12" s="597" t="s">
        <v>320</v>
      </c>
      <c r="AE12" s="597"/>
      <c r="AF12" s="163">
        <f>IFERROR(AC11/AC8,0)</f>
        <v>0</v>
      </c>
    </row>
    <row r="13" spans="1:32" ht="15" hidden="1" customHeight="1">
      <c r="A13" s="642"/>
      <c r="B13" s="645"/>
      <c r="C13" s="515"/>
      <c r="D13" s="626"/>
      <c r="E13" s="627"/>
      <c r="F13" s="628"/>
      <c r="G13" s="131" t="s">
        <v>315</v>
      </c>
      <c r="H13" s="168">
        <f>ROUNDDOWN(H11/H12,1)</f>
        <v>0</v>
      </c>
      <c r="I13" s="133" t="s">
        <v>316</v>
      </c>
      <c r="J13" s="134" t="s">
        <v>315</v>
      </c>
      <c r="K13" s="135">
        <f>ROUNDDOWN(K11/5,1)</f>
        <v>0</v>
      </c>
      <c r="L13" s="133" t="s">
        <v>316</v>
      </c>
      <c r="M13" s="134" t="s">
        <v>315</v>
      </c>
      <c r="N13" s="135">
        <f>ROUNDDOWN(N11/6,1)</f>
        <v>0</v>
      </c>
      <c r="O13" s="133" t="s">
        <v>316</v>
      </c>
      <c r="P13" s="134" t="s">
        <v>315</v>
      </c>
      <c r="Q13" s="168">
        <f>ROUNDDOWN(Q11/6,1)</f>
        <v>0</v>
      </c>
      <c r="R13" s="133" t="s">
        <v>316</v>
      </c>
      <c r="S13" s="134" t="s">
        <v>315</v>
      </c>
      <c r="T13" s="135">
        <f>ROUNDDOWN(T11/T12,1)</f>
        <v>0</v>
      </c>
      <c r="U13" s="133" t="s">
        <v>316</v>
      </c>
      <c r="V13" s="136" t="s">
        <v>315</v>
      </c>
      <c r="W13" s="519">
        <f>ROUNDDOWN(W11/W12,1)</f>
        <v>0</v>
      </c>
      <c r="X13" s="520"/>
      <c r="Y13" s="520"/>
      <c r="Z13" s="520"/>
      <c r="AA13" s="133" t="s">
        <v>316</v>
      </c>
      <c r="AB13" s="170"/>
      <c r="AC13" s="172">
        <f>SUM(G13:AA13)</f>
        <v>0</v>
      </c>
      <c r="AD13" s="597"/>
      <c r="AE13" s="597"/>
      <c r="AF13" s="130"/>
    </row>
    <row r="14" spans="1:32" ht="15" customHeight="1">
      <c r="A14" s="642"/>
      <c r="B14" s="645"/>
      <c r="C14" s="539" t="s">
        <v>282</v>
      </c>
      <c r="D14" s="600" t="s">
        <v>158</v>
      </c>
      <c r="E14" s="621"/>
      <c r="F14" s="622"/>
      <c r="G14" s="111"/>
      <c r="H14" s="631">
        <f>'P2'!D10</f>
        <v>0</v>
      </c>
      <c r="I14" s="112"/>
      <c r="J14" s="113"/>
      <c r="K14" s="631">
        <f>'P2'!E10</f>
        <v>0</v>
      </c>
      <c r="L14" s="112"/>
      <c r="M14" s="113"/>
      <c r="N14" s="631">
        <f>'P2'!F10</f>
        <v>0</v>
      </c>
      <c r="O14" s="112"/>
      <c r="P14" s="113"/>
      <c r="Q14" s="631">
        <f>'P2'!G10</f>
        <v>0</v>
      </c>
      <c r="R14" s="112"/>
      <c r="S14" s="113"/>
      <c r="T14" s="631">
        <f>'P2'!H10</f>
        <v>0</v>
      </c>
      <c r="U14" s="112"/>
      <c r="V14" s="113"/>
      <c r="W14" s="631">
        <f>'P2'!I10</f>
        <v>0</v>
      </c>
      <c r="X14" s="112"/>
      <c r="Y14" s="113"/>
      <c r="Z14" s="631">
        <f>'P2'!J10</f>
        <v>0</v>
      </c>
      <c r="AA14" s="114"/>
      <c r="AB14" s="629" t="s">
        <v>311</v>
      </c>
      <c r="AC14" s="603">
        <f>SUM(G14:AA16)</f>
        <v>0</v>
      </c>
      <c r="AD14" s="633" t="s">
        <v>331</v>
      </c>
      <c r="AE14" s="634"/>
      <c r="AF14" s="635"/>
    </row>
    <row r="15" spans="1:32" ht="15" customHeight="1">
      <c r="A15" s="642"/>
      <c r="B15" s="645"/>
      <c r="C15" s="608"/>
      <c r="D15" s="623"/>
      <c r="E15" s="624"/>
      <c r="F15" s="625"/>
      <c r="G15" s="115"/>
      <c r="H15" s="585"/>
      <c r="I15" s="116"/>
      <c r="J15" s="117"/>
      <c r="K15" s="585"/>
      <c r="L15" s="116"/>
      <c r="M15" s="117"/>
      <c r="N15" s="585"/>
      <c r="O15" s="116"/>
      <c r="P15" s="117"/>
      <c r="Q15" s="585"/>
      <c r="R15" s="116"/>
      <c r="S15" s="117"/>
      <c r="T15" s="585"/>
      <c r="U15" s="116"/>
      <c r="V15" s="117"/>
      <c r="W15" s="585"/>
      <c r="X15" s="116"/>
      <c r="Y15" s="117"/>
      <c r="Z15" s="585"/>
      <c r="AA15" s="118"/>
      <c r="AB15" s="630"/>
      <c r="AC15" s="609"/>
      <c r="AD15" s="597" t="s">
        <v>311</v>
      </c>
      <c r="AE15" s="597"/>
      <c r="AF15" s="162">
        <f>SUM(G14:AA15)</f>
        <v>0</v>
      </c>
    </row>
    <row r="16" spans="1:32" ht="15" hidden="1" customHeight="1">
      <c r="A16" s="642"/>
      <c r="B16" s="645"/>
      <c r="C16" s="514"/>
      <c r="D16" s="626"/>
      <c r="E16" s="627"/>
      <c r="F16" s="628"/>
      <c r="G16" s="120"/>
      <c r="H16" s="632"/>
      <c r="I16" s="121"/>
      <c r="J16" s="122"/>
      <c r="K16" s="632"/>
      <c r="L16" s="121"/>
      <c r="M16" s="122"/>
      <c r="N16" s="632"/>
      <c r="O16" s="121"/>
      <c r="P16" s="122"/>
      <c r="Q16" s="632"/>
      <c r="R16" s="121"/>
      <c r="S16" s="122"/>
      <c r="T16" s="632"/>
      <c r="U16" s="121"/>
      <c r="V16" s="122"/>
      <c r="W16" s="632"/>
      <c r="X16" s="121"/>
      <c r="Y16" s="122"/>
      <c r="Z16" s="632"/>
      <c r="AA16" s="123"/>
      <c r="AB16" s="170"/>
      <c r="AC16" s="172"/>
      <c r="AD16" s="597"/>
      <c r="AE16" s="597"/>
      <c r="AF16" s="119"/>
    </row>
    <row r="17" spans="1:33" ht="15" customHeight="1">
      <c r="A17" s="642"/>
      <c r="B17" s="645"/>
      <c r="C17" s="514"/>
      <c r="D17" s="600" t="s">
        <v>252</v>
      </c>
      <c r="E17" s="621"/>
      <c r="F17" s="622"/>
      <c r="G17" s="111"/>
      <c r="H17" s="169">
        <f>'P2'!D12</f>
        <v>0</v>
      </c>
      <c r="I17" s="112"/>
      <c r="J17" s="113"/>
      <c r="K17" s="169">
        <f>'P2'!E12</f>
        <v>0</v>
      </c>
      <c r="L17" s="112"/>
      <c r="M17" s="113"/>
      <c r="N17" s="169">
        <f>'P2'!F12</f>
        <v>0</v>
      </c>
      <c r="O17" s="112"/>
      <c r="P17" s="113"/>
      <c r="Q17" s="169">
        <f>'P2'!G12</f>
        <v>0</v>
      </c>
      <c r="R17" s="112"/>
      <c r="S17" s="113"/>
      <c r="T17" s="169">
        <f>'P2'!H12</f>
        <v>0</v>
      </c>
      <c r="U17" s="112"/>
      <c r="V17" s="113"/>
      <c r="W17" s="521">
        <f>'P2'!I12+'P2'!J12</f>
        <v>0</v>
      </c>
      <c r="X17" s="508"/>
      <c r="Y17" s="508"/>
      <c r="Z17" s="508"/>
      <c r="AA17" s="114"/>
      <c r="AB17" s="170" t="s">
        <v>312</v>
      </c>
      <c r="AC17" s="139">
        <f>SUM(G17:AA17)</f>
        <v>0</v>
      </c>
      <c r="AD17" s="618" t="s">
        <v>165</v>
      </c>
      <c r="AE17" s="619"/>
      <c r="AF17" s="620"/>
    </row>
    <row r="18" spans="1:33" ht="15" customHeight="1">
      <c r="A18" s="642"/>
      <c r="B18" s="645"/>
      <c r="C18" s="514"/>
      <c r="D18" s="623"/>
      <c r="E18" s="624"/>
      <c r="F18" s="625"/>
      <c r="G18" s="115"/>
      <c r="H18" s="128">
        <v>3</v>
      </c>
      <c r="I18" s="116"/>
      <c r="J18" s="117"/>
      <c r="K18" s="128">
        <v>5</v>
      </c>
      <c r="L18" s="116"/>
      <c r="M18" s="117"/>
      <c r="N18" s="128">
        <v>6</v>
      </c>
      <c r="O18" s="116"/>
      <c r="P18" s="117"/>
      <c r="Q18" s="129">
        <v>6</v>
      </c>
      <c r="R18" s="116"/>
      <c r="S18" s="117"/>
      <c r="T18" s="129">
        <f>IF(G36="○",15,20)</f>
        <v>15</v>
      </c>
      <c r="U18" s="116"/>
      <c r="V18" s="117"/>
      <c r="W18" s="522">
        <f>IF(G44="○",25,30)</f>
        <v>30</v>
      </c>
      <c r="X18" s="523"/>
      <c r="Y18" s="523"/>
      <c r="Z18" s="523"/>
      <c r="AA18" s="118"/>
      <c r="AB18" s="170"/>
      <c r="AC18" s="140"/>
      <c r="AD18" s="597" t="s">
        <v>323</v>
      </c>
      <c r="AE18" s="597"/>
      <c r="AF18" s="163">
        <f>IFERROR(AC17/AC14,0)</f>
        <v>0</v>
      </c>
    </row>
    <row r="19" spans="1:33" ht="15" hidden="1" customHeight="1">
      <c r="A19" s="642"/>
      <c r="B19" s="645"/>
      <c r="C19" s="514"/>
      <c r="D19" s="626"/>
      <c r="E19" s="627"/>
      <c r="F19" s="628"/>
      <c r="G19" s="131" t="s">
        <v>315</v>
      </c>
      <c r="H19" s="168">
        <f>ROUNDDOWN(H17/H18,1)</f>
        <v>0</v>
      </c>
      <c r="I19" s="133" t="s">
        <v>316</v>
      </c>
      <c r="J19" s="134" t="s">
        <v>315</v>
      </c>
      <c r="K19" s="135">
        <f>ROUNDDOWN(K17/5,1)</f>
        <v>0</v>
      </c>
      <c r="L19" s="133" t="s">
        <v>316</v>
      </c>
      <c r="M19" s="134" t="s">
        <v>315</v>
      </c>
      <c r="N19" s="135">
        <f>ROUNDDOWN(N17/6,1)</f>
        <v>0</v>
      </c>
      <c r="O19" s="133" t="s">
        <v>316</v>
      </c>
      <c r="P19" s="134" t="s">
        <v>315</v>
      </c>
      <c r="Q19" s="168">
        <f>ROUNDDOWN(Q17/6,1)</f>
        <v>0</v>
      </c>
      <c r="R19" s="133" t="s">
        <v>316</v>
      </c>
      <c r="S19" s="134" t="s">
        <v>315</v>
      </c>
      <c r="T19" s="135">
        <f>ROUNDDOWN(T17/T18,1)</f>
        <v>0</v>
      </c>
      <c r="U19" s="133" t="s">
        <v>316</v>
      </c>
      <c r="V19" s="136" t="s">
        <v>315</v>
      </c>
      <c r="W19" s="519">
        <f>ROUNDDOWN(W17/W18,1)</f>
        <v>0</v>
      </c>
      <c r="X19" s="520"/>
      <c r="Y19" s="520"/>
      <c r="Z19" s="520"/>
      <c r="AA19" s="133" t="s">
        <v>316</v>
      </c>
      <c r="AB19" s="170"/>
      <c r="AC19" s="172">
        <f>SUM(G19:AA19)</f>
        <v>0</v>
      </c>
      <c r="AD19" s="597" t="s">
        <v>166</v>
      </c>
      <c r="AE19" s="597"/>
      <c r="AF19" s="130">
        <f>IFERROR(AC17/AC14,0)</f>
        <v>0</v>
      </c>
    </row>
    <row r="20" spans="1:33" ht="15" customHeight="1">
      <c r="A20" s="642"/>
      <c r="B20" s="645"/>
      <c r="C20" s="514"/>
      <c r="D20" s="600" t="s">
        <v>253</v>
      </c>
      <c r="E20" s="621"/>
      <c r="F20" s="622"/>
      <c r="G20" s="111"/>
      <c r="H20" s="169">
        <f>'P2'!D14</f>
        <v>0</v>
      </c>
      <c r="I20" s="112"/>
      <c r="J20" s="113"/>
      <c r="K20" s="169">
        <f>'P2'!E14</f>
        <v>0</v>
      </c>
      <c r="L20" s="112"/>
      <c r="M20" s="113"/>
      <c r="N20" s="169">
        <f>'P2'!F14</f>
        <v>0</v>
      </c>
      <c r="O20" s="112"/>
      <c r="P20" s="113"/>
      <c r="Q20" s="169">
        <f>'P2'!G14</f>
        <v>0</v>
      </c>
      <c r="R20" s="112"/>
      <c r="S20" s="113"/>
      <c r="T20" s="169">
        <f>'P2'!H14</f>
        <v>0</v>
      </c>
      <c r="U20" s="112"/>
      <c r="V20" s="113"/>
      <c r="W20" s="521">
        <f>'P2'!I14+'P2'!J14</f>
        <v>0</v>
      </c>
      <c r="X20" s="508"/>
      <c r="Y20" s="508"/>
      <c r="Z20" s="508"/>
      <c r="AA20" s="114"/>
      <c r="AB20" s="170" t="s">
        <v>314</v>
      </c>
      <c r="AC20" s="172">
        <f>SUM(G20:AA20)</f>
        <v>0</v>
      </c>
      <c r="AD20" s="600" t="s">
        <v>247</v>
      </c>
      <c r="AE20" s="601"/>
      <c r="AF20" s="602"/>
    </row>
    <row r="21" spans="1:33" ht="15" customHeight="1" thickBot="1">
      <c r="A21" s="642"/>
      <c r="B21" s="645"/>
      <c r="C21" s="514"/>
      <c r="D21" s="623"/>
      <c r="E21" s="624"/>
      <c r="F21" s="625"/>
      <c r="G21" s="115"/>
      <c r="H21" s="128">
        <v>3</v>
      </c>
      <c r="I21" s="116"/>
      <c r="J21" s="117"/>
      <c r="K21" s="128">
        <v>5</v>
      </c>
      <c r="L21" s="116"/>
      <c r="M21" s="117"/>
      <c r="N21" s="128">
        <v>6</v>
      </c>
      <c r="O21" s="116"/>
      <c r="P21" s="117"/>
      <c r="Q21" s="129">
        <v>6</v>
      </c>
      <c r="R21" s="116"/>
      <c r="S21" s="117"/>
      <c r="T21" s="129">
        <f>IF(G36="○",15,20)</f>
        <v>15</v>
      </c>
      <c r="U21" s="116"/>
      <c r="V21" s="117"/>
      <c r="W21" s="522">
        <f>IF(G38="○",25,30)</f>
        <v>25</v>
      </c>
      <c r="X21" s="523"/>
      <c r="Y21" s="523"/>
      <c r="Z21" s="523"/>
      <c r="AA21" s="118"/>
      <c r="AB21" s="170"/>
      <c r="AC21" s="172"/>
      <c r="AD21" s="597" t="s">
        <v>324</v>
      </c>
      <c r="AE21" s="597"/>
      <c r="AF21" s="163">
        <f>IFERROR(AC20/AC17,0)</f>
        <v>0</v>
      </c>
    </row>
    <row r="22" spans="1:33" ht="15" hidden="1" customHeight="1">
      <c r="A22" s="642"/>
      <c r="B22" s="645"/>
      <c r="C22" s="515"/>
      <c r="D22" s="626"/>
      <c r="E22" s="627"/>
      <c r="F22" s="628"/>
      <c r="G22" s="131" t="s">
        <v>315</v>
      </c>
      <c r="H22" s="168">
        <f>ROUNDDOWN(H20/H21,1)</f>
        <v>0</v>
      </c>
      <c r="I22" s="133" t="s">
        <v>316</v>
      </c>
      <c r="J22" s="134" t="s">
        <v>315</v>
      </c>
      <c r="K22" s="168">
        <f>ROUNDDOWN(K20/5,1)</f>
        <v>0</v>
      </c>
      <c r="L22" s="133" t="s">
        <v>316</v>
      </c>
      <c r="M22" s="134" t="s">
        <v>315</v>
      </c>
      <c r="N22" s="135">
        <f>ROUNDDOWN(N20/6,1)</f>
        <v>0</v>
      </c>
      <c r="O22" s="133" t="s">
        <v>316</v>
      </c>
      <c r="P22" s="134" t="s">
        <v>315</v>
      </c>
      <c r="Q22" s="168">
        <f>ROUNDDOWN(Q20/6,1)</f>
        <v>0</v>
      </c>
      <c r="R22" s="133" t="s">
        <v>316</v>
      </c>
      <c r="S22" s="134" t="s">
        <v>315</v>
      </c>
      <c r="T22" s="135">
        <f>ROUNDDOWN(T20/T21,1)</f>
        <v>0</v>
      </c>
      <c r="U22" s="133" t="s">
        <v>316</v>
      </c>
      <c r="V22" s="136" t="s">
        <v>315</v>
      </c>
      <c r="W22" s="519">
        <f>ROUNDDOWN(W20/W21,1)</f>
        <v>0</v>
      </c>
      <c r="X22" s="520"/>
      <c r="Y22" s="520"/>
      <c r="Z22" s="520"/>
      <c r="AA22" s="133" t="s">
        <v>316</v>
      </c>
      <c r="AB22" s="170"/>
      <c r="AC22" s="172">
        <f>SUM(G22:AA22)</f>
        <v>0</v>
      </c>
      <c r="AD22" s="603"/>
      <c r="AE22" s="603"/>
      <c r="AF22" s="141"/>
    </row>
    <row r="23" spans="1:33" ht="15" customHeight="1">
      <c r="A23" s="642"/>
      <c r="B23" s="645"/>
      <c r="C23" s="604" t="s">
        <v>346</v>
      </c>
      <c r="D23" s="563" t="s">
        <v>270</v>
      </c>
      <c r="E23" s="564"/>
      <c r="F23" s="565"/>
      <c r="G23" s="111"/>
      <c r="H23" s="169">
        <f>H8+H17</f>
        <v>0</v>
      </c>
      <c r="I23" s="112"/>
      <c r="J23" s="113"/>
      <c r="K23" s="169">
        <f>K8+K17</f>
        <v>0</v>
      </c>
      <c r="L23" s="112"/>
      <c r="M23" s="113"/>
      <c r="N23" s="169">
        <f>N8+N17</f>
        <v>0</v>
      </c>
      <c r="O23" s="112"/>
      <c r="P23" s="113"/>
      <c r="Q23" s="169">
        <f>Q8+Q17</f>
        <v>0</v>
      </c>
      <c r="R23" s="112"/>
      <c r="S23" s="113"/>
      <c r="T23" s="169">
        <f>T8+T17</f>
        <v>0</v>
      </c>
      <c r="U23" s="112"/>
      <c r="V23" s="113"/>
      <c r="W23" s="521">
        <f>W8+W17</f>
        <v>0</v>
      </c>
      <c r="X23" s="508"/>
      <c r="Y23" s="508"/>
      <c r="Z23" s="508"/>
      <c r="AA23" s="114"/>
      <c r="AB23" s="142" t="s">
        <v>317</v>
      </c>
      <c r="AC23" s="174">
        <f>SUM(G23:AA23)</f>
        <v>0</v>
      </c>
      <c r="AD23" s="610" t="s">
        <v>334</v>
      </c>
      <c r="AE23" s="611"/>
      <c r="AF23" s="612"/>
    </row>
    <row r="24" spans="1:33" ht="15" customHeight="1">
      <c r="A24" s="642"/>
      <c r="B24" s="645"/>
      <c r="C24" s="605"/>
      <c r="D24" s="566"/>
      <c r="E24" s="567"/>
      <c r="F24" s="568"/>
      <c r="G24" s="127"/>
      <c r="H24" s="128">
        <v>3</v>
      </c>
      <c r="I24" s="116"/>
      <c r="J24" s="117"/>
      <c r="K24" s="128">
        <v>5</v>
      </c>
      <c r="L24" s="116"/>
      <c r="M24" s="117"/>
      <c r="N24" s="128">
        <v>6</v>
      </c>
      <c r="O24" s="116"/>
      <c r="P24" s="117"/>
      <c r="Q24" s="129">
        <v>6</v>
      </c>
      <c r="R24" s="116"/>
      <c r="S24" s="117"/>
      <c r="T24" s="129">
        <f>IF(G36="○",15,20)</f>
        <v>15</v>
      </c>
      <c r="U24" s="116"/>
      <c r="V24" s="117"/>
      <c r="W24" s="522">
        <f>IF(G38="○",25,30)</f>
        <v>25</v>
      </c>
      <c r="X24" s="523"/>
      <c r="Y24" s="523"/>
      <c r="Z24" s="523"/>
      <c r="AA24" s="118"/>
      <c r="AB24" s="170"/>
      <c r="AC24" s="174"/>
      <c r="AD24" s="613"/>
      <c r="AE24" s="614"/>
      <c r="AF24" s="615"/>
    </row>
    <row r="25" spans="1:33" ht="15" customHeight="1" thickBot="1">
      <c r="A25" s="642"/>
      <c r="B25" s="645"/>
      <c r="C25" s="606"/>
      <c r="D25" s="569"/>
      <c r="E25" s="570"/>
      <c r="F25" s="571"/>
      <c r="G25" s="151" t="s">
        <v>315</v>
      </c>
      <c r="H25" s="175">
        <f>ROUNDDOWN(H23/H24,1)</f>
        <v>0</v>
      </c>
      <c r="I25" s="152" t="s">
        <v>316</v>
      </c>
      <c r="J25" s="153" t="s">
        <v>315</v>
      </c>
      <c r="K25" s="154">
        <f>ROUNDDOWN(K23/5,1)</f>
        <v>0</v>
      </c>
      <c r="L25" s="152" t="s">
        <v>316</v>
      </c>
      <c r="M25" s="153" t="s">
        <v>315</v>
      </c>
      <c r="N25" s="154">
        <f>ROUNDDOWN(N23/6,1)</f>
        <v>0</v>
      </c>
      <c r="O25" s="152" t="s">
        <v>316</v>
      </c>
      <c r="P25" s="153" t="s">
        <v>315</v>
      </c>
      <c r="Q25" s="175">
        <f>ROUNDDOWN(Q23/6,1)</f>
        <v>0</v>
      </c>
      <c r="R25" s="152" t="s">
        <v>316</v>
      </c>
      <c r="S25" s="153" t="s">
        <v>315</v>
      </c>
      <c r="T25" s="175">
        <f>ROUNDDOWN(T23/T24,1)</f>
        <v>0</v>
      </c>
      <c r="U25" s="152" t="s">
        <v>316</v>
      </c>
      <c r="V25" s="155" t="s">
        <v>315</v>
      </c>
      <c r="W25" s="687">
        <f>ROUNDDOWN(W23/W24,1)</f>
        <v>0</v>
      </c>
      <c r="X25" s="688"/>
      <c r="Y25" s="688"/>
      <c r="Z25" s="688"/>
      <c r="AA25" s="152" t="s">
        <v>316</v>
      </c>
      <c r="AB25" s="170" t="s">
        <v>167</v>
      </c>
      <c r="AC25" s="164">
        <f>SUM(G25:AA25)</f>
        <v>0</v>
      </c>
      <c r="AD25" s="598" t="s">
        <v>159</v>
      </c>
      <c r="AE25" s="599"/>
      <c r="AF25" s="156">
        <f>MAX(AC25,AC28)</f>
        <v>0</v>
      </c>
      <c r="AG25" s="177" t="s">
        <v>187</v>
      </c>
    </row>
    <row r="26" spans="1:33" ht="15" customHeight="1">
      <c r="A26" s="642"/>
      <c r="B26" s="645"/>
      <c r="C26" s="606"/>
      <c r="D26" s="563" t="s">
        <v>271</v>
      </c>
      <c r="E26" s="564"/>
      <c r="F26" s="565"/>
      <c r="G26" s="111"/>
      <c r="H26" s="169">
        <f>H11+H20</f>
        <v>0</v>
      </c>
      <c r="I26" s="112"/>
      <c r="J26" s="113"/>
      <c r="K26" s="169">
        <f>K11+K20</f>
        <v>0</v>
      </c>
      <c r="L26" s="112"/>
      <c r="M26" s="113"/>
      <c r="N26" s="169">
        <f>N11+N20</f>
        <v>0</v>
      </c>
      <c r="O26" s="112"/>
      <c r="P26" s="113"/>
      <c r="Q26" s="169">
        <f>Q11+Q20</f>
        <v>0</v>
      </c>
      <c r="R26" s="112"/>
      <c r="S26" s="113"/>
      <c r="T26" s="169">
        <f>T11+T20</f>
        <v>0</v>
      </c>
      <c r="U26" s="112"/>
      <c r="V26" s="113"/>
      <c r="W26" s="521">
        <f>W11+W20</f>
        <v>0</v>
      </c>
      <c r="X26" s="508"/>
      <c r="Y26" s="508"/>
      <c r="Z26" s="508"/>
      <c r="AA26" s="114"/>
      <c r="AB26" s="142" t="s">
        <v>318</v>
      </c>
      <c r="AC26" s="172">
        <f>SUM(G26:AA26)</f>
        <v>0</v>
      </c>
      <c r="AD26" s="616"/>
      <c r="AE26" s="616"/>
      <c r="AF26" s="616"/>
    </row>
    <row r="27" spans="1:33" ht="15" customHeight="1">
      <c r="A27" s="642"/>
      <c r="B27" s="645"/>
      <c r="C27" s="606"/>
      <c r="D27" s="566"/>
      <c r="E27" s="567"/>
      <c r="F27" s="568"/>
      <c r="G27" s="115"/>
      <c r="H27" s="128">
        <v>3</v>
      </c>
      <c r="I27" s="116"/>
      <c r="J27" s="117"/>
      <c r="K27" s="128">
        <v>5</v>
      </c>
      <c r="L27" s="116"/>
      <c r="M27" s="117"/>
      <c r="N27" s="128">
        <v>6</v>
      </c>
      <c r="O27" s="116"/>
      <c r="P27" s="117"/>
      <c r="Q27" s="129">
        <v>6</v>
      </c>
      <c r="R27" s="116"/>
      <c r="S27" s="117"/>
      <c r="T27" s="129">
        <f>IF(G36="○",15,20)</f>
        <v>15</v>
      </c>
      <c r="U27" s="116"/>
      <c r="V27" s="117"/>
      <c r="W27" s="522">
        <f>IF(G38="○",25,30)</f>
        <v>25</v>
      </c>
      <c r="X27" s="523"/>
      <c r="Y27" s="523"/>
      <c r="Z27" s="523"/>
      <c r="AA27" s="118"/>
      <c r="AB27" s="170"/>
      <c r="AC27" s="172"/>
      <c r="AD27" s="617"/>
      <c r="AE27" s="617"/>
      <c r="AF27" s="617"/>
    </row>
    <row r="28" spans="1:33" ht="15" customHeight="1">
      <c r="A28" s="642"/>
      <c r="B28" s="645"/>
      <c r="C28" s="607"/>
      <c r="D28" s="569"/>
      <c r="E28" s="570"/>
      <c r="F28" s="571"/>
      <c r="G28" s="151" t="s">
        <v>315</v>
      </c>
      <c r="H28" s="175">
        <f>ROUNDDOWN(H26/H27,1)</f>
        <v>0</v>
      </c>
      <c r="I28" s="152" t="s">
        <v>316</v>
      </c>
      <c r="J28" s="153" t="s">
        <v>315</v>
      </c>
      <c r="K28" s="154">
        <f>ROUNDDOWN(K26/5,1)</f>
        <v>0</v>
      </c>
      <c r="L28" s="152" t="s">
        <v>316</v>
      </c>
      <c r="M28" s="153" t="s">
        <v>315</v>
      </c>
      <c r="N28" s="154">
        <f>ROUNDDOWN(N26/6,1)</f>
        <v>0</v>
      </c>
      <c r="O28" s="152" t="s">
        <v>316</v>
      </c>
      <c r="P28" s="153" t="s">
        <v>315</v>
      </c>
      <c r="Q28" s="175">
        <f>ROUNDDOWN(Q26/6,1)</f>
        <v>0</v>
      </c>
      <c r="R28" s="152" t="s">
        <v>316</v>
      </c>
      <c r="S28" s="153" t="s">
        <v>315</v>
      </c>
      <c r="T28" s="154">
        <f>ROUNDDOWN(T26/T27,1)</f>
        <v>0</v>
      </c>
      <c r="U28" s="152" t="s">
        <v>316</v>
      </c>
      <c r="V28" s="155" t="s">
        <v>315</v>
      </c>
      <c r="W28" s="687">
        <f>ROUNDDOWN(W26/W27,1)</f>
        <v>0</v>
      </c>
      <c r="X28" s="688"/>
      <c r="Y28" s="688"/>
      <c r="Z28" s="688"/>
      <c r="AA28" s="152" t="s">
        <v>316</v>
      </c>
      <c r="AB28" s="170" t="s">
        <v>168</v>
      </c>
      <c r="AC28" s="176">
        <f>SUM(G28:AA30)</f>
        <v>0</v>
      </c>
      <c r="AD28" s="617"/>
      <c r="AE28" s="617"/>
      <c r="AF28" s="617"/>
    </row>
    <row r="29" spans="1:33" ht="15" customHeight="1">
      <c r="A29" s="643"/>
      <c r="B29" s="562" t="s">
        <v>172</v>
      </c>
      <c r="C29" s="513" t="s">
        <v>182</v>
      </c>
      <c r="D29" s="510" t="s">
        <v>174</v>
      </c>
      <c r="E29" s="510"/>
      <c r="F29" s="510"/>
      <c r="G29" s="680" t="s">
        <v>184</v>
      </c>
      <c r="H29" s="681"/>
      <c r="I29" s="682"/>
      <c r="J29" s="478" t="s">
        <v>265</v>
      </c>
      <c r="K29" s="479"/>
      <c r="L29" s="479"/>
      <c r="M29" s="479"/>
      <c r="N29" s="479"/>
      <c r="O29" s="479"/>
      <c r="P29" s="479"/>
      <c r="Q29" s="479"/>
      <c r="R29" s="479"/>
      <c r="S29" s="479"/>
      <c r="T29" s="479"/>
      <c r="U29" s="479"/>
      <c r="V29" s="479"/>
      <c r="W29" s="479"/>
      <c r="X29" s="479"/>
      <c r="Y29" s="479"/>
      <c r="Z29" s="479"/>
      <c r="AA29" s="480"/>
      <c r="AB29" s="524" t="s">
        <v>169</v>
      </c>
      <c r="AC29" s="543" cm="1">
        <f t="array" ref="AC29">_xlfn.IFS(G29="○",1,G29="×",0,G29="○・×",0)</f>
        <v>0</v>
      </c>
      <c r="AD29" s="590"/>
      <c r="AE29" s="590"/>
      <c r="AF29" s="590"/>
    </row>
    <row r="30" spans="1:33" ht="15" customHeight="1">
      <c r="A30" s="643"/>
      <c r="B30" s="562"/>
      <c r="C30" s="514"/>
      <c r="D30" s="510"/>
      <c r="E30" s="510"/>
      <c r="F30" s="510"/>
      <c r="G30" s="683"/>
      <c r="H30" s="684"/>
      <c r="I30" s="685"/>
      <c r="J30" s="481"/>
      <c r="K30" s="482"/>
      <c r="L30" s="482"/>
      <c r="M30" s="482"/>
      <c r="N30" s="482"/>
      <c r="O30" s="482"/>
      <c r="P30" s="482"/>
      <c r="Q30" s="482"/>
      <c r="R30" s="482"/>
      <c r="S30" s="482"/>
      <c r="T30" s="482"/>
      <c r="U30" s="482"/>
      <c r="V30" s="482"/>
      <c r="W30" s="482"/>
      <c r="X30" s="482"/>
      <c r="Y30" s="482"/>
      <c r="Z30" s="482"/>
      <c r="AA30" s="483"/>
      <c r="AB30" s="524"/>
      <c r="AC30" s="545"/>
      <c r="AD30" s="590"/>
      <c r="AE30" s="590"/>
      <c r="AF30" s="590"/>
    </row>
    <row r="31" spans="1:33" ht="15" customHeight="1">
      <c r="A31" s="643"/>
      <c r="B31" s="562"/>
      <c r="C31" s="514"/>
      <c r="D31" s="510" t="s">
        <v>333</v>
      </c>
      <c r="E31" s="510"/>
      <c r="F31" s="510"/>
      <c r="G31" s="680" t="s">
        <v>184</v>
      </c>
      <c r="H31" s="681"/>
      <c r="I31" s="682"/>
      <c r="J31" s="478" t="s">
        <v>266</v>
      </c>
      <c r="K31" s="479"/>
      <c r="L31" s="479"/>
      <c r="M31" s="479"/>
      <c r="N31" s="479"/>
      <c r="O31" s="479"/>
      <c r="P31" s="479"/>
      <c r="Q31" s="479"/>
      <c r="R31" s="479"/>
      <c r="S31" s="479"/>
      <c r="T31" s="479"/>
      <c r="U31" s="479"/>
      <c r="V31" s="479"/>
      <c r="W31" s="479"/>
      <c r="X31" s="479"/>
      <c r="Y31" s="479"/>
      <c r="Z31" s="479"/>
      <c r="AA31" s="646"/>
      <c r="AB31" s="524" t="s">
        <v>170</v>
      </c>
      <c r="AC31" s="543" cm="1">
        <f t="array" ref="AC31">_xlfn.IFS(AND(G31="○",AF16&lt;1),"0",AND(G31="○",AF16&gt;90),"0",AND(G31="○",AF16&lt;=90),"1",AND(G31="×"),0,AND(G31="○・×"),0)</f>
        <v>0</v>
      </c>
      <c r="AD31" s="590"/>
      <c r="AE31" s="590"/>
      <c r="AF31" s="590"/>
    </row>
    <row r="32" spans="1:33" ht="15" customHeight="1">
      <c r="A32" s="643"/>
      <c r="B32" s="562"/>
      <c r="C32" s="514"/>
      <c r="D32" s="510"/>
      <c r="E32" s="510"/>
      <c r="F32" s="510"/>
      <c r="G32" s="683"/>
      <c r="H32" s="684"/>
      <c r="I32" s="685"/>
      <c r="J32" s="647"/>
      <c r="K32" s="648"/>
      <c r="L32" s="648"/>
      <c r="M32" s="648"/>
      <c r="N32" s="648"/>
      <c r="O32" s="648"/>
      <c r="P32" s="648"/>
      <c r="Q32" s="648"/>
      <c r="R32" s="648"/>
      <c r="S32" s="648"/>
      <c r="T32" s="648"/>
      <c r="U32" s="648"/>
      <c r="V32" s="648"/>
      <c r="W32" s="648"/>
      <c r="X32" s="648"/>
      <c r="Y32" s="648"/>
      <c r="Z32" s="648"/>
      <c r="AA32" s="649"/>
      <c r="AB32" s="524"/>
      <c r="AC32" s="545"/>
      <c r="AD32" s="590"/>
      <c r="AE32" s="590"/>
      <c r="AF32" s="590"/>
    </row>
    <row r="33" spans="1:32" ht="15" customHeight="1">
      <c r="A33" s="643"/>
      <c r="B33" s="562"/>
      <c r="C33" s="514"/>
      <c r="D33" s="510" t="s">
        <v>179</v>
      </c>
      <c r="E33" s="510"/>
      <c r="F33" s="510"/>
      <c r="G33" s="560" t="s">
        <v>181</v>
      </c>
      <c r="H33" s="549"/>
      <c r="I33" s="550"/>
      <c r="J33" s="650" t="s">
        <v>345</v>
      </c>
      <c r="K33" s="651"/>
      <c r="L33" s="651"/>
      <c r="M33" s="651"/>
      <c r="N33" s="651"/>
      <c r="O33" s="651"/>
      <c r="P33" s="651"/>
      <c r="Q33" s="651"/>
      <c r="R33" s="651"/>
      <c r="S33" s="651"/>
      <c r="T33" s="651"/>
      <c r="U33" s="651"/>
      <c r="V33" s="651"/>
      <c r="W33" s="651"/>
      <c r="X33" s="651"/>
      <c r="Y33" s="651"/>
      <c r="Z33" s="651"/>
      <c r="AA33" s="652"/>
      <c r="AB33" s="524" t="s">
        <v>180</v>
      </c>
      <c r="AC33" s="543" t="str" cm="1">
        <f t="array" ref="AC33">_xlfn.IFS(AND(G33="○",AC8&gt;=1),"2",AND(G33="○",AC8&lt;=1),"1")</f>
        <v>1</v>
      </c>
      <c r="AD33" s="572" t="s">
        <v>272</v>
      </c>
      <c r="AE33" s="573"/>
      <c r="AF33" s="574"/>
    </row>
    <row r="34" spans="1:32" ht="15" customHeight="1">
      <c r="A34" s="643"/>
      <c r="B34" s="562"/>
      <c r="C34" s="514"/>
      <c r="D34" s="510"/>
      <c r="E34" s="510"/>
      <c r="F34" s="510"/>
      <c r="G34" s="686"/>
      <c r="H34" s="552"/>
      <c r="I34" s="553"/>
      <c r="J34" s="653"/>
      <c r="K34" s="654"/>
      <c r="L34" s="654"/>
      <c r="M34" s="654"/>
      <c r="N34" s="654"/>
      <c r="O34" s="654"/>
      <c r="P34" s="654"/>
      <c r="Q34" s="654"/>
      <c r="R34" s="654"/>
      <c r="S34" s="654"/>
      <c r="T34" s="654"/>
      <c r="U34" s="654"/>
      <c r="V34" s="654"/>
      <c r="W34" s="654"/>
      <c r="X34" s="654"/>
      <c r="Y34" s="654"/>
      <c r="Z34" s="654"/>
      <c r="AA34" s="655"/>
      <c r="AB34" s="524"/>
      <c r="AC34" s="544"/>
      <c r="AD34" s="575"/>
      <c r="AE34" s="576"/>
      <c r="AF34" s="577"/>
    </row>
    <row r="35" spans="1:32" ht="15" customHeight="1">
      <c r="A35" s="643"/>
      <c r="B35" s="562"/>
      <c r="C35" s="515"/>
      <c r="D35" s="510"/>
      <c r="E35" s="510"/>
      <c r="F35" s="510"/>
      <c r="G35" s="561"/>
      <c r="H35" s="555"/>
      <c r="I35" s="556"/>
      <c r="J35" s="656"/>
      <c r="K35" s="657"/>
      <c r="L35" s="657"/>
      <c r="M35" s="657"/>
      <c r="N35" s="657"/>
      <c r="O35" s="657"/>
      <c r="P35" s="657"/>
      <c r="Q35" s="657"/>
      <c r="R35" s="657"/>
      <c r="S35" s="657"/>
      <c r="T35" s="657"/>
      <c r="U35" s="657"/>
      <c r="V35" s="657"/>
      <c r="W35" s="657"/>
      <c r="X35" s="657"/>
      <c r="Y35" s="657"/>
      <c r="Z35" s="657"/>
      <c r="AA35" s="658"/>
      <c r="AB35" s="524"/>
      <c r="AC35" s="545"/>
      <c r="AD35" s="578"/>
      <c r="AE35" s="579"/>
      <c r="AF35" s="580"/>
    </row>
    <row r="36" spans="1:32" ht="15" customHeight="1">
      <c r="A36" s="643"/>
      <c r="B36" s="562"/>
      <c r="C36" s="513" t="s">
        <v>183</v>
      </c>
      <c r="D36" s="510" t="s">
        <v>175</v>
      </c>
      <c r="E36" s="510"/>
      <c r="F36" s="510"/>
      <c r="G36" s="560" t="s">
        <v>38</v>
      </c>
      <c r="H36" s="549"/>
      <c r="I36" s="550"/>
      <c r="J36" s="478" t="s">
        <v>347</v>
      </c>
      <c r="K36" s="479"/>
      <c r="L36" s="479"/>
      <c r="M36" s="479"/>
      <c r="N36" s="479"/>
      <c r="O36" s="479"/>
      <c r="P36" s="479"/>
      <c r="Q36" s="479"/>
      <c r="R36" s="479"/>
      <c r="S36" s="479"/>
      <c r="T36" s="479"/>
      <c r="U36" s="479"/>
      <c r="V36" s="479"/>
      <c r="W36" s="479"/>
      <c r="X36" s="479"/>
      <c r="Y36" s="479"/>
      <c r="Z36" s="479"/>
      <c r="AA36" s="480"/>
      <c r="AB36" s="524" t="s">
        <v>160</v>
      </c>
      <c r="AC36" s="525"/>
      <c r="AD36" s="558" t="s">
        <v>254</v>
      </c>
      <c r="AE36" s="558"/>
      <c r="AF36" s="558"/>
    </row>
    <row r="37" spans="1:32" ht="15" customHeight="1">
      <c r="A37" s="643"/>
      <c r="B37" s="562"/>
      <c r="C37" s="514"/>
      <c r="D37" s="510"/>
      <c r="E37" s="510"/>
      <c r="F37" s="510"/>
      <c r="G37" s="561"/>
      <c r="H37" s="555"/>
      <c r="I37" s="556"/>
      <c r="J37" s="647"/>
      <c r="K37" s="648"/>
      <c r="L37" s="648"/>
      <c r="M37" s="648"/>
      <c r="N37" s="648"/>
      <c r="O37" s="648"/>
      <c r="P37" s="648"/>
      <c r="Q37" s="648"/>
      <c r="R37" s="648"/>
      <c r="S37" s="648"/>
      <c r="T37" s="648"/>
      <c r="U37" s="648"/>
      <c r="V37" s="648"/>
      <c r="W37" s="648"/>
      <c r="X37" s="648"/>
      <c r="Y37" s="648"/>
      <c r="Z37" s="648"/>
      <c r="AA37" s="659"/>
      <c r="AB37" s="524"/>
      <c r="AC37" s="526"/>
      <c r="AD37" s="558"/>
      <c r="AE37" s="558"/>
      <c r="AF37" s="558"/>
    </row>
    <row r="38" spans="1:32" ht="15" customHeight="1">
      <c r="A38" s="643"/>
      <c r="B38" s="562"/>
      <c r="C38" s="514"/>
      <c r="D38" s="510" t="s">
        <v>176</v>
      </c>
      <c r="E38" s="510"/>
      <c r="F38" s="510"/>
      <c r="G38" s="560" t="s">
        <v>38</v>
      </c>
      <c r="H38" s="549"/>
      <c r="I38" s="550"/>
      <c r="J38" s="478" t="s">
        <v>348</v>
      </c>
      <c r="K38" s="479"/>
      <c r="L38" s="479"/>
      <c r="M38" s="479"/>
      <c r="N38" s="479"/>
      <c r="O38" s="479"/>
      <c r="P38" s="479"/>
      <c r="Q38" s="479"/>
      <c r="R38" s="479"/>
      <c r="S38" s="479"/>
      <c r="T38" s="479"/>
      <c r="U38" s="479"/>
      <c r="V38" s="479"/>
      <c r="W38" s="479"/>
      <c r="X38" s="479"/>
      <c r="Y38" s="479"/>
      <c r="Z38" s="479"/>
      <c r="AA38" s="480"/>
      <c r="AB38" s="524" t="s">
        <v>161</v>
      </c>
      <c r="AC38" s="557"/>
      <c r="AD38" s="558" t="s">
        <v>254</v>
      </c>
      <c r="AE38" s="558"/>
      <c r="AF38" s="558"/>
    </row>
    <row r="39" spans="1:32" ht="15" customHeight="1">
      <c r="A39" s="643"/>
      <c r="B39" s="562"/>
      <c r="C39" s="514"/>
      <c r="D39" s="510"/>
      <c r="E39" s="510"/>
      <c r="F39" s="510"/>
      <c r="G39" s="561"/>
      <c r="H39" s="555"/>
      <c r="I39" s="556"/>
      <c r="J39" s="647"/>
      <c r="K39" s="648"/>
      <c r="L39" s="648"/>
      <c r="M39" s="648"/>
      <c r="N39" s="648"/>
      <c r="O39" s="648"/>
      <c r="P39" s="648"/>
      <c r="Q39" s="648"/>
      <c r="R39" s="648"/>
      <c r="S39" s="648"/>
      <c r="T39" s="648"/>
      <c r="U39" s="648"/>
      <c r="V39" s="648"/>
      <c r="W39" s="648"/>
      <c r="X39" s="648"/>
      <c r="Y39" s="648"/>
      <c r="Z39" s="648"/>
      <c r="AA39" s="659"/>
      <c r="AB39" s="524"/>
      <c r="AC39" s="526"/>
      <c r="AD39" s="558"/>
      <c r="AE39" s="558"/>
      <c r="AF39" s="558"/>
    </row>
    <row r="40" spans="1:32" ht="15" customHeight="1">
      <c r="A40" s="643"/>
      <c r="B40" s="562"/>
      <c r="C40" s="514"/>
      <c r="D40" s="510" t="s">
        <v>224</v>
      </c>
      <c r="E40" s="510"/>
      <c r="F40" s="510"/>
      <c r="G40" s="560" t="s">
        <v>38</v>
      </c>
      <c r="H40" s="549"/>
      <c r="I40" s="550"/>
      <c r="J40" s="478" t="s">
        <v>349</v>
      </c>
      <c r="K40" s="479"/>
      <c r="L40" s="479"/>
      <c r="M40" s="479"/>
      <c r="N40" s="479"/>
      <c r="O40" s="479"/>
      <c r="P40" s="479"/>
      <c r="Q40" s="479"/>
      <c r="R40" s="479"/>
      <c r="S40" s="479"/>
      <c r="T40" s="479"/>
      <c r="U40" s="479"/>
      <c r="V40" s="479"/>
      <c r="W40" s="479"/>
      <c r="X40" s="479"/>
      <c r="Y40" s="479"/>
      <c r="Z40" s="479"/>
      <c r="AA40" s="480"/>
      <c r="AB40" s="524" t="s">
        <v>162</v>
      </c>
      <c r="AC40" s="557"/>
      <c r="AD40" s="558" t="s">
        <v>254</v>
      </c>
      <c r="AE40" s="558"/>
      <c r="AF40" s="558"/>
    </row>
    <row r="41" spans="1:32" ht="15" customHeight="1">
      <c r="A41" s="643"/>
      <c r="B41" s="562"/>
      <c r="C41" s="514"/>
      <c r="D41" s="510"/>
      <c r="E41" s="510"/>
      <c r="F41" s="510"/>
      <c r="G41" s="561"/>
      <c r="H41" s="555"/>
      <c r="I41" s="556"/>
      <c r="J41" s="647"/>
      <c r="K41" s="648"/>
      <c r="L41" s="648"/>
      <c r="M41" s="648"/>
      <c r="N41" s="648"/>
      <c r="O41" s="648"/>
      <c r="P41" s="648"/>
      <c r="Q41" s="648"/>
      <c r="R41" s="648"/>
      <c r="S41" s="648"/>
      <c r="T41" s="648"/>
      <c r="U41" s="648"/>
      <c r="V41" s="648"/>
      <c r="W41" s="648"/>
      <c r="X41" s="648"/>
      <c r="Y41" s="648"/>
      <c r="Z41" s="648"/>
      <c r="AA41" s="659"/>
      <c r="AB41" s="524"/>
      <c r="AC41" s="526"/>
      <c r="AD41" s="558"/>
      <c r="AE41" s="558"/>
      <c r="AF41" s="558"/>
    </row>
    <row r="42" spans="1:32" ht="15" customHeight="1">
      <c r="A42" s="643"/>
      <c r="B42" s="562"/>
      <c r="C42" s="514"/>
      <c r="D42" s="510" t="s">
        <v>277</v>
      </c>
      <c r="E42" s="510"/>
      <c r="F42" s="510"/>
      <c r="G42" s="560" t="s">
        <v>38</v>
      </c>
      <c r="H42" s="549"/>
      <c r="I42" s="550"/>
      <c r="J42" s="478" t="s">
        <v>350</v>
      </c>
      <c r="K42" s="479"/>
      <c r="L42" s="479"/>
      <c r="M42" s="479"/>
      <c r="N42" s="479"/>
      <c r="O42" s="479"/>
      <c r="P42" s="479"/>
      <c r="Q42" s="479"/>
      <c r="R42" s="479"/>
      <c r="S42" s="479"/>
      <c r="T42" s="479"/>
      <c r="U42" s="479"/>
      <c r="V42" s="479"/>
      <c r="W42" s="479"/>
      <c r="X42" s="479"/>
      <c r="Y42" s="479"/>
      <c r="Z42" s="479"/>
      <c r="AA42" s="480"/>
      <c r="AB42" s="524" t="s">
        <v>163</v>
      </c>
      <c r="AC42" s="557"/>
      <c r="AD42" s="559"/>
      <c r="AE42" s="559"/>
      <c r="AF42" s="559"/>
    </row>
    <row r="43" spans="1:32" ht="15" customHeight="1">
      <c r="A43" s="643"/>
      <c r="B43" s="562"/>
      <c r="C43" s="514"/>
      <c r="D43" s="510"/>
      <c r="E43" s="510"/>
      <c r="F43" s="510"/>
      <c r="G43" s="561"/>
      <c r="H43" s="555"/>
      <c r="I43" s="556"/>
      <c r="J43" s="647"/>
      <c r="K43" s="648"/>
      <c r="L43" s="648"/>
      <c r="M43" s="648"/>
      <c r="N43" s="648"/>
      <c r="O43" s="648"/>
      <c r="P43" s="648"/>
      <c r="Q43" s="648"/>
      <c r="R43" s="648"/>
      <c r="S43" s="648"/>
      <c r="T43" s="648"/>
      <c r="U43" s="648"/>
      <c r="V43" s="648"/>
      <c r="W43" s="648"/>
      <c r="X43" s="648"/>
      <c r="Y43" s="648"/>
      <c r="Z43" s="648"/>
      <c r="AA43" s="659"/>
      <c r="AB43" s="524"/>
      <c r="AC43" s="526"/>
      <c r="AD43" s="559"/>
      <c r="AE43" s="559"/>
      <c r="AF43" s="559"/>
    </row>
    <row r="44" spans="1:32" ht="15" customHeight="1">
      <c r="A44" s="643"/>
      <c r="B44" s="562"/>
      <c r="C44" s="514"/>
      <c r="D44" s="510" t="s">
        <v>240</v>
      </c>
      <c r="E44" s="510"/>
      <c r="F44" s="510"/>
      <c r="G44" s="548" t="s">
        <v>363</v>
      </c>
      <c r="H44" s="549"/>
      <c r="I44" s="550"/>
      <c r="J44" s="468" t="s">
        <v>327</v>
      </c>
      <c r="K44" s="469"/>
      <c r="L44" s="469"/>
      <c r="M44" s="469"/>
      <c r="N44" s="469"/>
      <c r="O44" s="469"/>
      <c r="P44" s="469"/>
      <c r="Q44" s="469"/>
      <c r="R44" s="469"/>
      <c r="S44" s="469"/>
      <c r="T44" s="469"/>
      <c r="U44" s="469"/>
      <c r="V44" s="469"/>
      <c r="W44" s="469"/>
      <c r="X44" s="469"/>
      <c r="Y44" s="469"/>
      <c r="Z44" s="469"/>
      <c r="AA44" s="470"/>
      <c r="AB44" s="524" t="s">
        <v>211</v>
      </c>
      <c r="AC44" s="543" cm="1">
        <f t="array" ref="AC44">_xlfn.IFS(AND(G44="○",AC8+AC17&lt;=120),"1",AND(G44="○",AC8+AC17&gt;=121),"2",AND(G44="×"),0,AND(G44="○・×"),0)</f>
        <v>0</v>
      </c>
      <c r="AD44" s="546" t="s">
        <v>356</v>
      </c>
      <c r="AE44" s="547"/>
      <c r="AF44" s="547"/>
    </row>
    <row r="45" spans="1:32" ht="15" customHeight="1">
      <c r="A45" s="643"/>
      <c r="B45" s="562"/>
      <c r="C45" s="514"/>
      <c r="D45" s="510"/>
      <c r="E45" s="510"/>
      <c r="F45" s="510"/>
      <c r="G45" s="551"/>
      <c r="H45" s="552"/>
      <c r="I45" s="553"/>
      <c r="J45" s="471"/>
      <c r="K45" s="472"/>
      <c r="L45" s="472"/>
      <c r="M45" s="472"/>
      <c r="N45" s="472"/>
      <c r="O45" s="472"/>
      <c r="P45" s="472"/>
      <c r="Q45" s="472"/>
      <c r="R45" s="472"/>
      <c r="S45" s="472"/>
      <c r="T45" s="472"/>
      <c r="U45" s="472"/>
      <c r="V45" s="472"/>
      <c r="W45" s="472"/>
      <c r="X45" s="472"/>
      <c r="Y45" s="472"/>
      <c r="Z45" s="473"/>
      <c r="AA45" s="474"/>
      <c r="AB45" s="524"/>
      <c r="AC45" s="544"/>
      <c r="AD45" s="547"/>
      <c r="AE45" s="547"/>
      <c r="AF45" s="547"/>
    </row>
    <row r="46" spans="1:32" ht="15" customHeight="1">
      <c r="A46" s="643"/>
      <c r="B46" s="562"/>
      <c r="C46" s="515"/>
      <c r="D46" s="510"/>
      <c r="E46" s="510"/>
      <c r="F46" s="510"/>
      <c r="G46" s="554"/>
      <c r="H46" s="555"/>
      <c r="I46" s="556"/>
      <c r="J46" s="475"/>
      <c r="K46" s="476"/>
      <c r="L46" s="476"/>
      <c r="M46" s="476"/>
      <c r="N46" s="476"/>
      <c r="O46" s="476"/>
      <c r="P46" s="476"/>
      <c r="Q46" s="476"/>
      <c r="R46" s="476"/>
      <c r="S46" s="476"/>
      <c r="T46" s="476"/>
      <c r="U46" s="476"/>
      <c r="V46" s="476"/>
      <c r="W46" s="476"/>
      <c r="X46" s="476"/>
      <c r="Y46" s="476"/>
      <c r="Z46" s="476"/>
      <c r="AA46" s="477"/>
      <c r="AB46" s="524"/>
      <c r="AC46" s="545"/>
      <c r="AD46" s="547"/>
      <c r="AE46" s="547"/>
      <c r="AF46" s="547"/>
    </row>
    <row r="47" spans="1:32" s="54" customFormat="1" ht="15" customHeight="1">
      <c r="A47" s="643"/>
      <c r="B47" s="539" t="s">
        <v>263</v>
      </c>
      <c r="C47" s="444"/>
      <c r="D47" s="445"/>
      <c r="E47" s="445"/>
      <c r="F47" s="445"/>
      <c r="G47" s="445"/>
      <c r="H47" s="445"/>
      <c r="I47" s="446"/>
      <c r="J47" s="502" t="s">
        <v>198</v>
      </c>
      <c r="K47" s="503"/>
      <c r="L47" s="503"/>
      <c r="M47" s="503"/>
      <c r="N47" s="503"/>
      <c r="O47" s="504"/>
      <c r="P47" s="502" t="s">
        <v>199</v>
      </c>
      <c r="Q47" s="508"/>
      <c r="R47" s="508"/>
      <c r="S47" s="508"/>
      <c r="T47" s="508"/>
      <c r="U47" s="509"/>
      <c r="V47" s="502" t="s">
        <v>255</v>
      </c>
      <c r="W47" s="508"/>
      <c r="X47" s="508"/>
      <c r="Y47" s="508"/>
      <c r="Z47" s="508"/>
      <c r="AA47" s="509"/>
      <c r="AB47" s="502" t="s">
        <v>351</v>
      </c>
      <c r="AC47" s="540"/>
      <c r="AD47" s="540"/>
      <c r="AE47" s="540"/>
      <c r="AF47" s="541"/>
    </row>
    <row r="48" spans="1:32" s="54" customFormat="1" ht="15" customHeight="1">
      <c r="A48" s="643"/>
      <c r="B48" s="514"/>
      <c r="C48" s="447"/>
      <c r="D48" s="448"/>
      <c r="E48" s="448"/>
      <c r="F48" s="448"/>
      <c r="G48" s="448"/>
      <c r="H48" s="448"/>
      <c r="I48" s="449"/>
      <c r="J48" s="502" t="s">
        <v>177</v>
      </c>
      <c r="K48" s="503"/>
      <c r="L48" s="504"/>
      <c r="M48" s="505" t="s">
        <v>178</v>
      </c>
      <c r="N48" s="506"/>
      <c r="O48" s="507"/>
      <c r="P48" s="502" t="s">
        <v>177</v>
      </c>
      <c r="Q48" s="508"/>
      <c r="R48" s="509"/>
      <c r="S48" s="505" t="s">
        <v>178</v>
      </c>
      <c r="T48" s="506"/>
      <c r="U48" s="507"/>
      <c r="V48" s="502" t="s">
        <v>177</v>
      </c>
      <c r="W48" s="508"/>
      <c r="X48" s="509"/>
      <c r="Y48" s="505" t="s">
        <v>178</v>
      </c>
      <c r="Z48" s="506"/>
      <c r="AA48" s="507"/>
      <c r="AB48" s="542"/>
      <c r="AC48" s="540"/>
      <c r="AD48" s="540"/>
      <c r="AE48" s="540"/>
      <c r="AF48" s="541"/>
    </row>
    <row r="49" spans="1:32" ht="15" customHeight="1">
      <c r="A49" s="643"/>
      <c r="B49" s="514"/>
      <c r="C49" s="450"/>
      <c r="D49" s="451"/>
      <c r="E49" s="451"/>
      <c r="F49" s="451"/>
      <c r="G49" s="451"/>
      <c r="H49" s="451"/>
      <c r="I49" s="452"/>
      <c r="J49" s="459">
        <f>ROUNDDOWN(AF25+AC29+AC31+(AC33*0.5)+AC44,0)</f>
        <v>0</v>
      </c>
      <c r="K49" s="460"/>
      <c r="L49" s="461"/>
      <c r="M49" s="459">
        <f>AC33*0.5</f>
        <v>0.5</v>
      </c>
      <c r="N49" s="484"/>
      <c r="O49" s="485"/>
      <c r="P49" s="660"/>
      <c r="Q49" s="661"/>
      <c r="R49" s="662"/>
      <c r="S49" s="660"/>
      <c r="T49" s="661"/>
      <c r="U49" s="662"/>
      <c r="V49" s="459">
        <f>P49-J49</f>
        <v>0</v>
      </c>
      <c r="W49" s="484"/>
      <c r="X49" s="485"/>
      <c r="Y49" s="459">
        <f>S49-M49</f>
        <v>-0.5</v>
      </c>
      <c r="Z49" s="484"/>
      <c r="AA49" s="485"/>
      <c r="AB49" s="670"/>
      <c r="AC49" s="671"/>
      <c r="AD49" s="671"/>
      <c r="AE49" s="671"/>
      <c r="AF49" s="672"/>
    </row>
    <row r="50" spans="1:32" ht="15" customHeight="1">
      <c r="A50" s="643"/>
      <c r="B50" s="514"/>
      <c r="C50" s="453"/>
      <c r="D50" s="454"/>
      <c r="E50" s="454"/>
      <c r="F50" s="454"/>
      <c r="G50" s="454"/>
      <c r="H50" s="454"/>
      <c r="I50" s="455"/>
      <c r="J50" s="462"/>
      <c r="K50" s="463"/>
      <c r="L50" s="464"/>
      <c r="M50" s="486"/>
      <c r="N50" s="487"/>
      <c r="O50" s="488"/>
      <c r="P50" s="663"/>
      <c r="Q50" s="664"/>
      <c r="R50" s="665"/>
      <c r="S50" s="666"/>
      <c r="T50" s="664"/>
      <c r="U50" s="665"/>
      <c r="V50" s="486"/>
      <c r="W50" s="487"/>
      <c r="X50" s="488"/>
      <c r="Y50" s="486"/>
      <c r="Z50" s="487"/>
      <c r="AA50" s="488"/>
      <c r="AB50" s="673"/>
      <c r="AC50" s="674"/>
      <c r="AD50" s="674"/>
      <c r="AE50" s="674"/>
      <c r="AF50" s="675"/>
    </row>
    <row r="51" spans="1:32" ht="15" customHeight="1">
      <c r="A51" s="643"/>
      <c r="B51" s="514"/>
      <c r="C51" s="453"/>
      <c r="D51" s="454"/>
      <c r="E51" s="454"/>
      <c r="F51" s="454"/>
      <c r="G51" s="454"/>
      <c r="H51" s="454"/>
      <c r="I51" s="455"/>
      <c r="J51" s="462"/>
      <c r="K51" s="463"/>
      <c r="L51" s="464"/>
      <c r="M51" s="486"/>
      <c r="N51" s="487"/>
      <c r="O51" s="488"/>
      <c r="P51" s="666"/>
      <c r="Q51" s="664"/>
      <c r="R51" s="665"/>
      <c r="S51" s="666"/>
      <c r="T51" s="664"/>
      <c r="U51" s="665"/>
      <c r="V51" s="486"/>
      <c r="W51" s="487"/>
      <c r="X51" s="488"/>
      <c r="Y51" s="486"/>
      <c r="Z51" s="487"/>
      <c r="AA51" s="488"/>
      <c r="AB51" s="676"/>
      <c r="AC51" s="674"/>
      <c r="AD51" s="674"/>
      <c r="AE51" s="674"/>
      <c r="AF51" s="675"/>
    </row>
    <row r="52" spans="1:32" ht="15" customHeight="1">
      <c r="A52" s="644"/>
      <c r="B52" s="515"/>
      <c r="C52" s="456"/>
      <c r="D52" s="457"/>
      <c r="E52" s="457"/>
      <c r="F52" s="457"/>
      <c r="G52" s="457"/>
      <c r="H52" s="457"/>
      <c r="I52" s="458"/>
      <c r="J52" s="465"/>
      <c r="K52" s="466"/>
      <c r="L52" s="467"/>
      <c r="M52" s="489"/>
      <c r="N52" s="490"/>
      <c r="O52" s="491"/>
      <c r="P52" s="667"/>
      <c r="Q52" s="668"/>
      <c r="R52" s="669"/>
      <c r="S52" s="667"/>
      <c r="T52" s="668"/>
      <c r="U52" s="669"/>
      <c r="V52" s="489"/>
      <c r="W52" s="490"/>
      <c r="X52" s="491"/>
      <c r="Y52" s="489"/>
      <c r="Z52" s="490"/>
      <c r="AA52" s="491"/>
      <c r="AB52" s="677"/>
      <c r="AC52" s="678"/>
      <c r="AD52" s="678"/>
      <c r="AE52" s="678"/>
      <c r="AF52" s="679"/>
    </row>
    <row r="53" spans="1:32" ht="15" customHeight="1">
      <c r="A53" s="47" t="s">
        <v>355</v>
      </c>
    </row>
    <row r="54" spans="1:32" ht="8.1" customHeight="1"/>
    <row r="55" spans="1:32" ht="18" hidden="1" customHeight="1">
      <c r="Q55" s="48"/>
      <c r="T55" s="48" t="s">
        <v>264</v>
      </c>
      <c r="W55" s="48"/>
      <c r="X55" s="48"/>
      <c r="Y55" s="48"/>
      <c r="AE55" s="537" t="s">
        <v>184</v>
      </c>
      <c r="AF55" s="538" t="s">
        <v>38</v>
      </c>
    </row>
    <row r="56" spans="1:32" ht="8.1" customHeight="1"/>
  </sheetData>
  <sheetProtection algorithmName="SHA-512" hashValue="FqSvQ+jBg5N2zXcADc/k1WAGRpZSmnBjGUYWewrrjNqLaBq/jCFlhkKIwMAX0qWaObHck+GtiGXwX1VimpjEtw==" saltValue="8P73cAGmpVxMa/xK84TFFQ==" spinCount="100000" sheet="1" objects="1" scenarios="1"/>
  <mergeCells count="146">
    <mergeCell ref="A3:F4"/>
    <mergeCell ref="W3:Z3"/>
    <mergeCell ref="AB3:AC4"/>
    <mergeCell ref="AD3:AF4"/>
    <mergeCell ref="J4:L4"/>
    <mergeCell ref="A5:A52"/>
    <mergeCell ref="B5:B28"/>
    <mergeCell ref="C5:C13"/>
    <mergeCell ref="D5:F7"/>
    <mergeCell ref="H5:H7"/>
    <mergeCell ref="AD10:AE10"/>
    <mergeCell ref="D11:F13"/>
    <mergeCell ref="W11:Z11"/>
    <mergeCell ref="W12:Z12"/>
    <mergeCell ref="AD12:AE12"/>
    <mergeCell ref="W13:Z13"/>
    <mergeCell ref="AD13:AE13"/>
    <mergeCell ref="AB5:AB7"/>
    <mergeCell ref="AC5:AC7"/>
    <mergeCell ref="AD5:AF5"/>
    <mergeCell ref="AD6:AE6"/>
    <mergeCell ref="AD7:AE7"/>
    <mergeCell ref="D8:F10"/>
    <mergeCell ref="W8:Z8"/>
    <mergeCell ref="AD8:AF8"/>
    <mergeCell ref="W9:Z9"/>
    <mergeCell ref="AD9:AE9"/>
    <mergeCell ref="K5:K7"/>
    <mergeCell ref="N5:N7"/>
    <mergeCell ref="Q5:Q7"/>
    <mergeCell ref="T5:T7"/>
    <mergeCell ref="W5:W7"/>
    <mergeCell ref="Z5:Z7"/>
    <mergeCell ref="C14:C22"/>
    <mergeCell ref="D14:F16"/>
    <mergeCell ref="H14:H16"/>
    <mergeCell ref="K14:K16"/>
    <mergeCell ref="N14:N16"/>
    <mergeCell ref="Q14:Q16"/>
    <mergeCell ref="D17:F19"/>
    <mergeCell ref="D20:F22"/>
    <mergeCell ref="W10:Z10"/>
    <mergeCell ref="W17:Z17"/>
    <mergeCell ref="AD17:AF17"/>
    <mergeCell ref="W18:Z18"/>
    <mergeCell ref="AD18:AE18"/>
    <mergeCell ref="W19:Z19"/>
    <mergeCell ref="AD19:AE19"/>
    <mergeCell ref="T14:T16"/>
    <mergeCell ref="W14:W16"/>
    <mergeCell ref="Z14:Z16"/>
    <mergeCell ref="AB14:AB15"/>
    <mergeCell ref="AC14:AC15"/>
    <mergeCell ref="AD14:AF14"/>
    <mergeCell ref="AD15:AE15"/>
    <mergeCell ref="AD16:AE16"/>
    <mergeCell ref="AD23:AF24"/>
    <mergeCell ref="W24:Z24"/>
    <mergeCell ref="W25:Z25"/>
    <mergeCell ref="AD25:AE25"/>
    <mergeCell ref="D26:F28"/>
    <mergeCell ref="W26:Z26"/>
    <mergeCell ref="AD26:AF28"/>
    <mergeCell ref="W20:Z20"/>
    <mergeCell ref="AD20:AF20"/>
    <mergeCell ref="W21:Z21"/>
    <mergeCell ref="AD21:AE21"/>
    <mergeCell ref="W22:Z22"/>
    <mergeCell ref="AD22:AE22"/>
    <mergeCell ref="W27:Z27"/>
    <mergeCell ref="W28:Z28"/>
    <mergeCell ref="B29:B46"/>
    <mergeCell ref="C29:C35"/>
    <mergeCell ref="D29:F30"/>
    <mergeCell ref="G29:I30"/>
    <mergeCell ref="J29:AA30"/>
    <mergeCell ref="D33:F35"/>
    <mergeCell ref="G33:I35"/>
    <mergeCell ref="J33:AA35"/>
    <mergeCell ref="C23:C28"/>
    <mergeCell ref="D23:F25"/>
    <mergeCell ref="W23:Z23"/>
    <mergeCell ref="J44:AA46"/>
    <mergeCell ref="AB29:AB30"/>
    <mergeCell ref="AC29:AC30"/>
    <mergeCell ref="AD29:AF30"/>
    <mergeCell ref="D31:F32"/>
    <mergeCell ref="G31:I32"/>
    <mergeCell ref="J31:AA32"/>
    <mergeCell ref="AB31:AB32"/>
    <mergeCell ref="AC31:AC32"/>
    <mergeCell ref="AD31:AF32"/>
    <mergeCell ref="AB33:AB35"/>
    <mergeCell ref="AC33:AC35"/>
    <mergeCell ref="AD33:AF35"/>
    <mergeCell ref="C36:C46"/>
    <mergeCell ref="D36:F37"/>
    <mergeCell ref="G36:I37"/>
    <mergeCell ref="J36:AA37"/>
    <mergeCell ref="AB36:AB37"/>
    <mergeCell ref="AC36:AC37"/>
    <mergeCell ref="AD36:AF37"/>
    <mergeCell ref="D40:F41"/>
    <mergeCell ref="G40:I41"/>
    <mergeCell ref="J40:AA41"/>
    <mergeCell ref="AB40:AB41"/>
    <mergeCell ref="AC40:AC41"/>
    <mergeCell ref="AD40:AF41"/>
    <mergeCell ref="D38:F39"/>
    <mergeCell ref="G38:I39"/>
    <mergeCell ref="J38:AA39"/>
    <mergeCell ref="AB38:AB39"/>
    <mergeCell ref="AC38:AC39"/>
    <mergeCell ref="AD38:AF39"/>
    <mergeCell ref="D44:F46"/>
    <mergeCell ref="G44:I46"/>
    <mergeCell ref="AB44:AB46"/>
    <mergeCell ref="AC44:AC46"/>
    <mergeCell ref="AD44:AF46"/>
    <mergeCell ref="D42:F43"/>
    <mergeCell ref="G42:I43"/>
    <mergeCell ref="J42:AA43"/>
    <mergeCell ref="AB42:AB43"/>
    <mergeCell ref="AC42:AC43"/>
    <mergeCell ref="AD42:AF43"/>
    <mergeCell ref="B47:B52"/>
    <mergeCell ref="C47:I48"/>
    <mergeCell ref="J47:O47"/>
    <mergeCell ref="P47:U47"/>
    <mergeCell ref="V47:AA47"/>
    <mergeCell ref="AB47:AF48"/>
    <mergeCell ref="J48:L48"/>
    <mergeCell ref="M48:O48"/>
    <mergeCell ref="P48:R48"/>
    <mergeCell ref="S48:U48"/>
    <mergeCell ref="AB49:AF52"/>
    <mergeCell ref="AE55:AF55"/>
    <mergeCell ref="V48:X48"/>
    <mergeCell ref="Y48:AA48"/>
    <mergeCell ref="C49:I52"/>
    <mergeCell ref="J49:L52"/>
    <mergeCell ref="M49:O52"/>
    <mergeCell ref="P49:R52"/>
    <mergeCell ref="S49:U52"/>
    <mergeCell ref="V49:X52"/>
    <mergeCell ref="Y49:AA52"/>
  </mergeCells>
  <phoneticPr fontId="3"/>
  <conditionalFormatting sqref="V49 Y49">
    <cfRule type="cellIs" dxfId="26" priority="3" operator="lessThan">
      <formula>0</formula>
    </cfRule>
    <cfRule type="cellIs" priority="4" operator="equal">
      <formula>-0.5</formula>
    </cfRule>
  </conditionalFormatting>
  <conditionalFormatting sqref="S53">
    <cfRule type="cellIs" dxfId="25" priority="1" operator="lessThan">
      <formula>0</formula>
    </cfRule>
    <cfRule type="cellIs" priority="2" operator="equal">
      <formula>-0.5</formula>
    </cfRule>
  </conditionalFormatting>
  <dataValidations count="1">
    <dataValidation type="list" allowBlank="1" showInputMessage="1" showErrorMessage="1" sqref="AE55:AF55 G29 G44:G46 G31 G42 G36 G38 G40" xr:uid="{6D1C4D1E-F9EA-4B8D-8168-15592025AED6}">
      <formula1>"○・×,○,×"</formula1>
    </dataValidation>
  </dataValidations>
  <pageMargins left="0.70866141732283472" right="0.70866141732283472" top="0.74803149606299213" bottom="0.35433070866141736" header="0.31496062992125984" footer="0.31496062992125984"/>
  <pageSetup paperSize="9" scale="71" orientation="landscape" horizontalDpi="300" verticalDpi="300" r:id="rId1"/>
  <headerFooter>
    <oddFooter>&amp;A</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9D9C-3EBA-4B87-99BE-2739FAC5EC81}">
  <sheetPr codeName="Sheet19"/>
  <dimension ref="A1:V47"/>
  <sheetViews>
    <sheetView showGridLines="0" view="pageBreakPreview" zoomScale="80" zoomScaleNormal="100" zoomScaleSheetLayoutView="80" workbookViewId="0"/>
  </sheetViews>
  <sheetFormatPr defaultRowHeight="13.5"/>
  <cols>
    <col min="1" max="1" width="9" style="47"/>
    <col min="2" max="3" width="4.25" style="47" customWidth="1"/>
    <col min="4" max="12" width="9" style="47"/>
    <col min="13" max="13" width="4.625" style="47" customWidth="1"/>
    <col min="14" max="19" width="7.25" style="47" customWidth="1"/>
    <col min="20" max="21" width="5.125" style="47" customWidth="1"/>
    <col min="22" max="22" width="9.375" style="47" customWidth="1"/>
    <col min="23" max="16384" width="9" style="47"/>
  </cols>
  <sheetData>
    <row r="1" spans="1:22" s="48" customFormat="1" ht="23.1" customHeight="1">
      <c r="A1" s="48" t="s">
        <v>379</v>
      </c>
    </row>
    <row r="2" spans="1:22" s="48" customFormat="1" ht="15" customHeight="1">
      <c r="D2" s="782" t="s">
        <v>201</v>
      </c>
      <c r="E2" s="783"/>
      <c r="F2" s="784"/>
      <c r="G2" s="786" t="s">
        <v>202</v>
      </c>
      <c r="H2" s="782" t="s">
        <v>203</v>
      </c>
      <c r="I2" s="783"/>
      <c r="J2" s="783"/>
      <c r="K2" s="783"/>
      <c r="L2" s="784"/>
      <c r="M2" s="753"/>
      <c r="N2" s="337" t="s">
        <v>198</v>
      </c>
      <c r="O2" s="344"/>
      <c r="P2" s="337" t="s">
        <v>199</v>
      </c>
      <c r="Q2" s="344"/>
      <c r="R2" s="337" t="s">
        <v>255</v>
      </c>
      <c r="S2" s="344"/>
      <c r="T2" s="782" t="s">
        <v>200</v>
      </c>
      <c r="U2" s="783"/>
      <c r="V2" s="784"/>
    </row>
    <row r="3" spans="1:22" s="48" customFormat="1" ht="15" customHeight="1">
      <c r="D3" s="785"/>
      <c r="E3" s="419"/>
      <c r="F3" s="420"/>
      <c r="G3" s="787"/>
      <c r="H3" s="785"/>
      <c r="I3" s="419"/>
      <c r="J3" s="419"/>
      <c r="K3" s="419"/>
      <c r="L3" s="420"/>
      <c r="M3" s="788"/>
      <c r="N3" s="178" t="s">
        <v>177</v>
      </c>
      <c r="O3" s="178" t="s">
        <v>178</v>
      </c>
      <c r="P3" s="178" t="s">
        <v>177</v>
      </c>
      <c r="Q3" s="178" t="s">
        <v>178</v>
      </c>
      <c r="R3" s="179" t="s">
        <v>177</v>
      </c>
      <c r="S3" s="179" t="s">
        <v>178</v>
      </c>
      <c r="T3" s="785"/>
      <c r="U3" s="419"/>
      <c r="V3" s="420"/>
    </row>
    <row r="4" spans="1:22" ht="15" customHeight="1">
      <c r="A4" s="789" t="s">
        <v>373</v>
      </c>
      <c r="B4" s="736" t="s">
        <v>196</v>
      </c>
      <c r="C4" s="736" t="s">
        <v>182</v>
      </c>
      <c r="D4" s="703" t="s">
        <v>241</v>
      </c>
      <c r="E4" s="703"/>
      <c r="F4" s="703"/>
      <c r="G4" s="704" t="s">
        <v>38</v>
      </c>
      <c r="H4" s="703" t="s">
        <v>245</v>
      </c>
      <c r="I4" s="716"/>
      <c r="J4" s="716"/>
      <c r="K4" s="716"/>
      <c r="L4" s="716"/>
      <c r="M4" s="753" t="s">
        <v>208</v>
      </c>
      <c r="N4" s="739">
        <f>IF(G4="○",1,0)</f>
        <v>1</v>
      </c>
      <c r="O4" s="791">
        <v>0</v>
      </c>
      <c r="P4" s="713"/>
      <c r="Q4" s="713"/>
      <c r="R4" s="746">
        <f>P4-N4</f>
        <v>-1</v>
      </c>
      <c r="S4" s="746">
        <f>Q4-O4</f>
        <v>0</v>
      </c>
      <c r="T4" s="697"/>
      <c r="U4" s="698"/>
      <c r="V4" s="699"/>
    </row>
    <row r="5" spans="1:22" ht="15" customHeight="1">
      <c r="A5" s="790"/>
      <c r="B5" s="737"/>
      <c r="C5" s="737"/>
      <c r="D5" s="703"/>
      <c r="E5" s="703"/>
      <c r="F5" s="703"/>
      <c r="G5" s="704"/>
      <c r="H5" s="716"/>
      <c r="I5" s="716"/>
      <c r="J5" s="716"/>
      <c r="K5" s="716"/>
      <c r="L5" s="716"/>
      <c r="M5" s="754"/>
      <c r="N5" s="741"/>
      <c r="O5" s="792"/>
      <c r="P5" s="714"/>
      <c r="Q5" s="745"/>
      <c r="R5" s="748"/>
      <c r="S5" s="765"/>
      <c r="T5" s="700"/>
      <c r="U5" s="701"/>
      <c r="V5" s="702"/>
    </row>
    <row r="6" spans="1:22" ht="15" customHeight="1">
      <c r="A6" s="790"/>
      <c r="B6" s="737"/>
      <c r="C6" s="737"/>
      <c r="D6" s="703" t="s">
        <v>189</v>
      </c>
      <c r="E6" s="703"/>
      <c r="F6" s="703"/>
      <c r="G6" s="715" t="s">
        <v>365</v>
      </c>
      <c r="H6" s="749" t="s">
        <v>248</v>
      </c>
      <c r="I6" s="778"/>
      <c r="J6" s="778"/>
      <c r="K6" s="778"/>
      <c r="L6" s="778"/>
      <c r="M6" s="707" t="s">
        <v>209</v>
      </c>
      <c r="N6" s="779">
        <v>0</v>
      </c>
      <c r="O6" s="779">
        <v>0</v>
      </c>
      <c r="P6" s="713"/>
      <c r="Q6" s="713"/>
      <c r="R6" s="746">
        <f>P6-N6</f>
        <v>0</v>
      </c>
      <c r="S6" s="746">
        <f>Q6-O6</f>
        <v>0</v>
      </c>
      <c r="T6" s="697" t="s">
        <v>274</v>
      </c>
      <c r="U6" s="698"/>
      <c r="V6" s="699"/>
    </row>
    <row r="7" spans="1:22" ht="15" customHeight="1">
      <c r="A7" s="790"/>
      <c r="B7" s="737"/>
      <c r="C7" s="737"/>
      <c r="D7" s="703"/>
      <c r="E7" s="703"/>
      <c r="F7" s="703"/>
      <c r="G7" s="715"/>
      <c r="H7" s="749"/>
      <c r="I7" s="778"/>
      <c r="J7" s="778"/>
      <c r="K7" s="778"/>
      <c r="L7" s="778"/>
      <c r="M7" s="707"/>
      <c r="N7" s="780"/>
      <c r="O7" s="780"/>
      <c r="P7" s="719"/>
      <c r="Q7" s="719"/>
      <c r="R7" s="747"/>
      <c r="S7" s="747"/>
      <c r="T7" s="721"/>
      <c r="U7" s="722"/>
      <c r="V7" s="723"/>
    </row>
    <row r="8" spans="1:22" ht="15" customHeight="1">
      <c r="A8" s="790"/>
      <c r="B8" s="737"/>
      <c r="C8" s="737"/>
      <c r="D8" s="703"/>
      <c r="E8" s="703"/>
      <c r="F8" s="703"/>
      <c r="G8" s="715"/>
      <c r="H8" s="749"/>
      <c r="I8" s="778"/>
      <c r="J8" s="778"/>
      <c r="K8" s="778"/>
      <c r="L8" s="778"/>
      <c r="M8" s="707"/>
      <c r="N8" s="780"/>
      <c r="O8" s="780"/>
      <c r="P8" s="719"/>
      <c r="Q8" s="719"/>
      <c r="R8" s="747"/>
      <c r="S8" s="747"/>
      <c r="T8" s="721"/>
      <c r="U8" s="722"/>
      <c r="V8" s="723"/>
    </row>
    <row r="9" spans="1:22" ht="15" customHeight="1">
      <c r="A9" s="790"/>
      <c r="B9" s="737"/>
      <c r="C9" s="737"/>
      <c r="D9" s="703"/>
      <c r="E9" s="703"/>
      <c r="F9" s="703"/>
      <c r="G9" s="715"/>
      <c r="H9" s="778"/>
      <c r="I9" s="778"/>
      <c r="J9" s="778"/>
      <c r="K9" s="778"/>
      <c r="L9" s="778"/>
      <c r="M9" s="707"/>
      <c r="N9" s="781"/>
      <c r="O9" s="781"/>
      <c r="P9" s="714"/>
      <c r="Q9" s="714"/>
      <c r="R9" s="748"/>
      <c r="S9" s="748"/>
      <c r="T9" s="700"/>
      <c r="U9" s="701"/>
      <c r="V9" s="702"/>
    </row>
    <row r="10" spans="1:22" ht="15" customHeight="1">
      <c r="A10" s="790"/>
      <c r="B10" s="737"/>
      <c r="C10" s="737"/>
      <c r="D10" s="703" t="s">
        <v>188</v>
      </c>
      <c r="E10" s="703"/>
      <c r="F10" s="703"/>
      <c r="G10" s="715" t="s">
        <v>364</v>
      </c>
      <c r="H10" s="703" t="s">
        <v>244</v>
      </c>
      <c r="I10" s="716"/>
      <c r="J10" s="716"/>
      <c r="K10" s="716"/>
      <c r="L10" s="716"/>
      <c r="M10" s="753" t="s">
        <v>210</v>
      </c>
      <c r="N10" s="770" cm="1">
        <f t="array" ref="N10">_xlfn.IFS(G10="○",1,G10="施設長等が兼務",0,G10="事務業務委託",0,G10="×",0,G10="○・×",0)</f>
        <v>0</v>
      </c>
      <c r="O10" s="771"/>
      <c r="P10" s="713"/>
      <c r="Q10" s="713"/>
      <c r="R10" s="693">
        <f>SUM(P10:Q12)-N10</f>
        <v>0</v>
      </c>
      <c r="S10" s="763"/>
      <c r="T10" s="697" t="s">
        <v>262</v>
      </c>
      <c r="U10" s="698"/>
      <c r="V10" s="699"/>
    </row>
    <row r="11" spans="1:22" ht="15" customHeight="1">
      <c r="A11" s="790"/>
      <c r="B11" s="737"/>
      <c r="C11" s="737"/>
      <c r="D11" s="703"/>
      <c r="E11" s="703"/>
      <c r="F11" s="703"/>
      <c r="G11" s="715"/>
      <c r="H11" s="703"/>
      <c r="I11" s="716"/>
      <c r="J11" s="716"/>
      <c r="K11" s="716"/>
      <c r="L11" s="716"/>
      <c r="M11" s="769"/>
      <c r="N11" s="772"/>
      <c r="O11" s="773"/>
      <c r="P11" s="718"/>
      <c r="Q11" s="718"/>
      <c r="R11" s="710"/>
      <c r="S11" s="776"/>
      <c r="T11" s="721"/>
      <c r="U11" s="722"/>
      <c r="V11" s="723"/>
    </row>
    <row r="12" spans="1:22" ht="15" customHeight="1">
      <c r="A12" s="790"/>
      <c r="B12" s="737"/>
      <c r="C12" s="737"/>
      <c r="D12" s="703"/>
      <c r="E12" s="703"/>
      <c r="F12" s="703"/>
      <c r="G12" s="715"/>
      <c r="H12" s="716"/>
      <c r="I12" s="716"/>
      <c r="J12" s="716"/>
      <c r="K12" s="716"/>
      <c r="L12" s="716"/>
      <c r="M12" s="754"/>
      <c r="N12" s="774"/>
      <c r="O12" s="775"/>
      <c r="P12" s="745"/>
      <c r="Q12" s="714"/>
      <c r="R12" s="777"/>
      <c r="S12" s="696"/>
      <c r="T12" s="700"/>
      <c r="U12" s="701"/>
      <c r="V12" s="702"/>
    </row>
    <row r="13" spans="1:22" ht="15" customHeight="1">
      <c r="A13" s="790"/>
      <c r="B13" s="737"/>
      <c r="C13" s="737"/>
      <c r="D13" s="703" t="s">
        <v>190</v>
      </c>
      <c r="E13" s="703"/>
      <c r="F13" s="703"/>
      <c r="G13" s="704" t="s">
        <v>38</v>
      </c>
      <c r="H13" s="752" t="s">
        <v>192</v>
      </c>
      <c r="I13" s="716"/>
      <c r="J13" s="716"/>
      <c r="K13" s="716"/>
      <c r="L13" s="716"/>
      <c r="M13" s="753" t="s">
        <v>242</v>
      </c>
      <c r="N13" s="755" cm="1">
        <f t="array" ref="N13">_xlfn.IFS(G13="○",1,G13="×",0,G13="○・×",0)</f>
        <v>1</v>
      </c>
      <c r="O13" s="756"/>
      <c r="P13" s="759"/>
      <c r="Q13" s="760"/>
      <c r="R13" s="693">
        <f>P13-N13</f>
        <v>-1</v>
      </c>
      <c r="S13" s="763"/>
      <c r="T13" s="697"/>
      <c r="U13" s="698"/>
      <c r="V13" s="699"/>
    </row>
    <row r="14" spans="1:22" ht="15" customHeight="1">
      <c r="A14" s="790"/>
      <c r="B14" s="737"/>
      <c r="C14" s="737"/>
      <c r="D14" s="703"/>
      <c r="E14" s="703"/>
      <c r="F14" s="703"/>
      <c r="G14" s="704"/>
      <c r="H14" s="716"/>
      <c r="I14" s="716"/>
      <c r="J14" s="716"/>
      <c r="K14" s="716"/>
      <c r="L14" s="716"/>
      <c r="M14" s="754"/>
      <c r="N14" s="757"/>
      <c r="O14" s="758"/>
      <c r="P14" s="761"/>
      <c r="Q14" s="762"/>
      <c r="R14" s="712"/>
      <c r="S14" s="764"/>
      <c r="T14" s="700"/>
      <c r="U14" s="701"/>
      <c r="V14" s="702"/>
    </row>
    <row r="15" spans="1:22" ht="15" customHeight="1">
      <c r="A15" s="790"/>
      <c r="B15" s="737"/>
      <c r="C15" s="737"/>
      <c r="D15" s="703" t="s">
        <v>191</v>
      </c>
      <c r="E15" s="703"/>
      <c r="F15" s="703"/>
      <c r="G15" s="751" t="s">
        <v>38</v>
      </c>
      <c r="H15" s="752" t="s">
        <v>193</v>
      </c>
      <c r="I15" s="716"/>
      <c r="J15" s="716"/>
      <c r="K15" s="716"/>
      <c r="L15" s="716"/>
      <c r="M15" s="753" t="s">
        <v>243</v>
      </c>
      <c r="N15" s="755" cm="1">
        <f t="array" ref="N15">_xlfn.IFS(G15="○",1,G15="×",0,G15="○・×",0)</f>
        <v>1</v>
      </c>
      <c r="O15" s="756"/>
      <c r="P15" s="759"/>
      <c r="Q15" s="760"/>
      <c r="R15" s="693">
        <f>P15-N15</f>
        <v>-1</v>
      </c>
      <c r="S15" s="763"/>
      <c r="T15" s="697" t="s">
        <v>262</v>
      </c>
      <c r="U15" s="698"/>
      <c r="V15" s="699"/>
    </row>
    <row r="16" spans="1:22" ht="15" customHeight="1">
      <c r="A16" s="790"/>
      <c r="B16" s="737"/>
      <c r="C16" s="737"/>
      <c r="D16" s="703"/>
      <c r="E16" s="703"/>
      <c r="F16" s="703"/>
      <c r="G16" s="751"/>
      <c r="H16" s="716"/>
      <c r="I16" s="716"/>
      <c r="J16" s="716"/>
      <c r="K16" s="716"/>
      <c r="L16" s="716"/>
      <c r="M16" s="754"/>
      <c r="N16" s="757"/>
      <c r="O16" s="758"/>
      <c r="P16" s="761"/>
      <c r="Q16" s="762"/>
      <c r="R16" s="712"/>
      <c r="S16" s="764"/>
      <c r="T16" s="700"/>
      <c r="U16" s="701"/>
      <c r="V16" s="702"/>
    </row>
    <row r="17" spans="1:22" ht="15" customHeight="1">
      <c r="A17" s="790"/>
      <c r="B17" s="737"/>
      <c r="C17" s="737"/>
      <c r="D17" s="703" t="s">
        <v>258</v>
      </c>
      <c r="E17" s="703"/>
      <c r="F17" s="703"/>
      <c r="G17" s="751" t="s">
        <v>38</v>
      </c>
      <c r="H17" s="752" t="s">
        <v>259</v>
      </c>
      <c r="I17" s="716"/>
      <c r="J17" s="716"/>
      <c r="K17" s="716"/>
      <c r="L17" s="716"/>
      <c r="M17" s="753" t="s">
        <v>260</v>
      </c>
      <c r="N17" s="755" cm="1">
        <f t="array" ref="N17">_xlfn.IFS(G17="○",1,G17="×",0,G17="○・×",0)</f>
        <v>1</v>
      </c>
      <c r="O17" s="756"/>
      <c r="P17" s="759"/>
      <c r="Q17" s="760"/>
      <c r="R17" s="693">
        <f>P17-N17</f>
        <v>-1</v>
      </c>
      <c r="S17" s="763"/>
      <c r="T17" s="697" t="s">
        <v>261</v>
      </c>
      <c r="U17" s="698"/>
      <c r="V17" s="699"/>
    </row>
    <row r="18" spans="1:22" ht="15" customHeight="1">
      <c r="A18" s="790"/>
      <c r="B18" s="737"/>
      <c r="C18" s="737"/>
      <c r="D18" s="703"/>
      <c r="E18" s="703"/>
      <c r="F18" s="703"/>
      <c r="G18" s="751"/>
      <c r="H18" s="716"/>
      <c r="I18" s="716"/>
      <c r="J18" s="716"/>
      <c r="K18" s="716"/>
      <c r="L18" s="716"/>
      <c r="M18" s="754"/>
      <c r="N18" s="757"/>
      <c r="O18" s="758"/>
      <c r="P18" s="761"/>
      <c r="Q18" s="762"/>
      <c r="R18" s="712"/>
      <c r="S18" s="764"/>
      <c r="T18" s="700"/>
      <c r="U18" s="701"/>
      <c r="V18" s="702"/>
    </row>
    <row r="19" spans="1:22" ht="15" customHeight="1">
      <c r="A19" s="790"/>
      <c r="B19" s="737"/>
      <c r="C19" s="736" t="s">
        <v>227</v>
      </c>
      <c r="D19" s="703" t="s">
        <v>229</v>
      </c>
      <c r="E19" s="703"/>
      <c r="F19" s="703"/>
      <c r="G19" s="704" t="s">
        <v>363</v>
      </c>
      <c r="H19" s="752" t="s">
        <v>234</v>
      </c>
      <c r="I19" s="716"/>
      <c r="J19" s="716"/>
      <c r="K19" s="716"/>
      <c r="L19" s="716"/>
      <c r="M19" s="707" t="s">
        <v>278</v>
      </c>
      <c r="N19" s="739" cm="1">
        <f t="array" ref="N19">_xlfn.IFS(G19="○",1,G19="×",0,G19="○・×",0)</f>
        <v>0</v>
      </c>
      <c r="O19" s="742">
        <v>0</v>
      </c>
      <c r="P19" s="713"/>
      <c r="Q19" s="713"/>
      <c r="R19" s="746">
        <f>P19-N19</f>
        <v>0</v>
      </c>
      <c r="S19" s="746">
        <f>Q19-O19</f>
        <v>0</v>
      </c>
      <c r="T19" s="697"/>
      <c r="U19" s="698"/>
      <c r="V19" s="699"/>
    </row>
    <row r="20" spans="1:22" ht="15" customHeight="1">
      <c r="A20" s="790"/>
      <c r="B20" s="737"/>
      <c r="C20" s="737"/>
      <c r="D20" s="703"/>
      <c r="E20" s="703"/>
      <c r="F20" s="703"/>
      <c r="G20" s="704"/>
      <c r="H20" s="716"/>
      <c r="I20" s="716"/>
      <c r="J20" s="716"/>
      <c r="K20" s="716"/>
      <c r="L20" s="716"/>
      <c r="M20" s="707"/>
      <c r="N20" s="741"/>
      <c r="O20" s="744"/>
      <c r="P20" s="714"/>
      <c r="Q20" s="714"/>
      <c r="R20" s="748"/>
      <c r="S20" s="765"/>
      <c r="T20" s="700"/>
      <c r="U20" s="701"/>
      <c r="V20" s="702"/>
    </row>
    <row r="21" spans="1:22" ht="15" customHeight="1">
      <c r="A21" s="790"/>
      <c r="B21" s="737"/>
      <c r="C21" s="737"/>
      <c r="D21" s="703" t="s">
        <v>228</v>
      </c>
      <c r="E21" s="703"/>
      <c r="F21" s="703"/>
      <c r="G21" s="766" t="s">
        <v>363</v>
      </c>
      <c r="H21" s="703" t="s">
        <v>246</v>
      </c>
      <c r="I21" s="738"/>
      <c r="J21" s="738"/>
      <c r="K21" s="738"/>
      <c r="L21" s="738"/>
      <c r="M21" s="753" t="s">
        <v>279</v>
      </c>
      <c r="N21" s="739" cm="1">
        <f t="array" ref="N21">_xlfn.IFS(G21="○",1,G21="×",0,G21="○・×",0)</f>
        <v>0</v>
      </c>
      <c r="O21" s="742">
        <v>0</v>
      </c>
      <c r="P21" s="713"/>
      <c r="Q21" s="713"/>
      <c r="R21" s="746">
        <f>P21-N21</f>
        <v>0</v>
      </c>
      <c r="S21" s="746">
        <f>Q21-O21</f>
        <v>0</v>
      </c>
      <c r="T21" s="697"/>
      <c r="U21" s="698"/>
      <c r="V21" s="699"/>
    </row>
    <row r="22" spans="1:22" ht="15" customHeight="1">
      <c r="A22" s="790"/>
      <c r="B22" s="737"/>
      <c r="C22" s="737"/>
      <c r="D22" s="703"/>
      <c r="E22" s="703"/>
      <c r="F22" s="703"/>
      <c r="G22" s="767"/>
      <c r="H22" s="703"/>
      <c r="I22" s="738"/>
      <c r="J22" s="738"/>
      <c r="K22" s="738"/>
      <c r="L22" s="738"/>
      <c r="M22" s="769"/>
      <c r="N22" s="740"/>
      <c r="O22" s="743"/>
      <c r="P22" s="718"/>
      <c r="Q22" s="718"/>
      <c r="R22" s="747"/>
      <c r="S22" s="747"/>
      <c r="T22" s="721"/>
      <c r="U22" s="722"/>
      <c r="V22" s="723"/>
    </row>
    <row r="23" spans="1:22" ht="15" customHeight="1">
      <c r="A23" s="790"/>
      <c r="B23" s="737"/>
      <c r="C23" s="737"/>
      <c r="D23" s="703"/>
      <c r="E23" s="703"/>
      <c r="F23" s="703"/>
      <c r="G23" s="768"/>
      <c r="H23" s="738"/>
      <c r="I23" s="738"/>
      <c r="J23" s="738"/>
      <c r="K23" s="738"/>
      <c r="L23" s="738"/>
      <c r="M23" s="754"/>
      <c r="N23" s="741"/>
      <c r="O23" s="744"/>
      <c r="P23" s="745"/>
      <c r="Q23" s="745"/>
      <c r="R23" s="748"/>
      <c r="S23" s="748"/>
      <c r="T23" s="700"/>
      <c r="U23" s="701"/>
      <c r="V23" s="702"/>
    </row>
    <row r="24" spans="1:22" ht="15" customHeight="1">
      <c r="A24" s="790"/>
      <c r="B24" s="737"/>
      <c r="C24" s="737"/>
      <c r="D24" s="703" t="s">
        <v>230</v>
      </c>
      <c r="E24" s="703"/>
      <c r="F24" s="703"/>
      <c r="G24" s="704" t="s">
        <v>363</v>
      </c>
      <c r="H24" s="749" t="s">
        <v>235</v>
      </c>
      <c r="I24" s="750"/>
      <c r="J24" s="750"/>
      <c r="K24" s="750"/>
      <c r="L24" s="750"/>
      <c r="M24" s="707" t="s">
        <v>212</v>
      </c>
      <c r="N24" s="708" cm="1">
        <f t="array" ref="N24">_xlfn.IFS(G24="○",1,G24="×",0,G24="○・×",0)</f>
        <v>0</v>
      </c>
      <c r="O24" s="694"/>
      <c r="P24" s="713"/>
      <c r="Q24" s="713"/>
      <c r="R24" s="693">
        <f>P24-N24</f>
        <v>0</v>
      </c>
      <c r="S24" s="694"/>
      <c r="T24" s="697"/>
      <c r="U24" s="698"/>
      <c r="V24" s="699"/>
    </row>
    <row r="25" spans="1:22" ht="15" customHeight="1">
      <c r="A25" s="790"/>
      <c r="B25" s="737"/>
      <c r="C25" s="737"/>
      <c r="D25" s="703"/>
      <c r="E25" s="703"/>
      <c r="F25" s="703"/>
      <c r="G25" s="704"/>
      <c r="H25" s="749"/>
      <c r="I25" s="750"/>
      <c r="J25" s="750"/>
      <c r="K25" s="750"/>
      <c r="L25" s="750"/>
      <c r="M25" s="707"/>
      <c r="N25" s="717"/>
      <c r="O25" s="711"/>
      <c r="P25" s="718"/>
      <c r="Q25" s="718"/>
      <c r="R25" s="710"/>
      <c r="S25" s="711"/>
      <c r="T25" s="721"/>
      <c r="U25" s="722"/>
      <c r="V25" s="723"/>
    </row>
    <row r="26" spans="1:22" ht="15" customHeight="1">
      <c r="A26" s="790"/>
      <c r="B26" s="737"/>
      <c r="C26" s="737"/>
      <c r="D26" s="703"/>
      <c r="E26" s="703"/>
      <c r="F26" s="703"/>
      <c r="G26" s="704"/>
      <c r="H26" s="750"/>
      <c r="I26" s="750"/>
      <c r="J26" s="750"/>
      <c r="K26" s="750"/>
      <c r="L26" s="750"/>
      <c r="M26" s="707"/>
      <c r="N26" s="709"/>
      <c r="O26" s="696"/>
      <c r="P26" s="714"/>
      <c r="Q26" s="714"/>
      <c r="R26" s="712"/>
      <c r="S26" s="696"/>
      <c r="T26" s="700"/>
      <c r="U26" s="701"/>
      <c r="V26" s="702"/>
    </row>
    <row r="27" spans="1:22" ht="15" customHeight="1">
      <c r="A27" s="790"/>
      <c r="B27" s="737"/>
      <c r="C27" s="737"/>
      <c r="D27" s="703" t="s">
        <v>194</v>
      </c>
      <c r="E27" s="703"/>
      <c r="F27" s="703"/>
      <c r="G27" s="704" t="s">
        <v>363</v>
      </c>
      <c r="H27" s="703" t="s">
        <v>236</v>
      </c>
      <c r="I27" s="738"/>
      <c r="J27" s="738"/>
      <c r="K27" s="738"/>
      <c r="L27" s="738"/>
      <c r="M27" s="707" t="s">
        <v>213</v>
      </c>
      <c r="N27" s="708" cm="1">
        <f t="array" ref="N27">_xlfn.IFS(G27="○",1,G27="×",0,G27="○・×",0)</f>
        <v>0</v>
      </c>
      <c r="O27" s="694"/>
      <c r="P27" s="713"/>
      <c r="Q27" s="713"/>
      <c r="R27" s="693">
        <f>SUM(P27:Q28)-N27</f>
        <v>0</v>
      </c>
      <c r="S27" s="694"/>
      <c r="T27" s="697"/>
      <c r="U27" s="698"/>
      <c r="V27" s="699"/>
    </row>
    <row r="28" spans="1:22" ht="15" customHeight="1">
      <c r="A28" s="790"/>
      <c r="B28" s="737"/>
      <c r="C28" s="737"/>
      <c r="D28" s="703"/>
      <c r="E28" s="703"/>
      <c r="F28" s="703"/>
      <c r="G28" s="704"/>
      <c r="H28" s="738"/>
      <c r="I28" s="738"/>
      <c r="J28" s="738"/>
      <c r="K28" s="738"/>
      <c r="L28" s="738"/>
      <c r="M28" s="707"/>
      <c r="N28" s="709"/>
      <c r="O28" s="696"/>
      <c r="P28" s="714"/>
      <c r="Q28" s="714"/>
      <c r="R28" s="695"/>
      <c r="S28" s="696"/>
      <c r="T28" s="700"/>
      <c r="U28" s="701"/>
      <c r="V28" s="702"/>
    </row>
    <row r="29" spans="1:22" ht="15" customHeight="1">
      <c r="A29" s="790"/>
      <c r="B29" s="737"/>
      <c r="C29" s="737"/>
      <c r="D29" s="703" t="s">
        <v>232</v>
      </c>
      <c r="E29" s="703"/>
      <c r="F29" s="703"/>
      <c r="G29" s="704" t="s">
        <v>363</v>
      </c>
      <c r="H29" s="703" t="s">
        <v>237</v>
      </c>
      <c r="I29" s="738"/>
      <c r="J29" s="738"/>
      <c r="K29" s="738"/>
      <c r="L29" s="738"/>
      <c r="M29" s="707" t="s">
        <v>214</v>
      </c>
      <c r="N29" s="708" cm="1">
        <f t="array" ref="N29">_xlfn.IFS(G29="○",1,G29="×",0,G29="○・×",0)</f>
        <v>0</v>
      </c>
      <c r="O29" s="694"/>
      <c r="P29" s="713"/>
      <c r="Q29" s="713"/>
      <c r="R29" s="693">
        <f>SUM(P29:Q30)-N29</f>
        <v>0</v>
      </c>
      <c r="S29" s="694"/>
      <c r="T29" s="697"/>
      <c r="U29" s="698"/>
      <c r="V29" s="699"/>
    </row>
    <row r="30" spans="1:22" ht="15" customHeight="1">
      <c r="A30" s="790"/>
      <c r="B30" s="737"/>
      <c r="C30" s="737"/>
      <c r="D30" s="703"/>
      <c r="E30" s="703"/>
      <c r="F30" s="703"/>
      <c r="G30" s="704"/>
      <c r="H30" s="738"/>
      <c r="I30" s="738"/>
      <c r="J30" s="738"/>
      <c r="K30" s="738"/>
      <c r="L30" s="738"/>
      <c r="M30" s="707"/>
      <c r="N30" s="709"/>
      <c r="O30" s="696"/>
      <c r="P30" s="714"/>
      <c r="Q30" s="714"/>
      <c r="R30" s="695"/>
      <c r="S30" s="696"/>
      <c r="T30" s="700"/>
      <c r="U30" s="701"/>
      <c r="V30" s="702"/>
    </row>
    <row r="31" spans="1:22" ht="15" customHeight="1">
      <c r="A31" s="790"/>
      <c r="B31" s="737"/>
      <c r="C31" s="737"/>
      <c r="D31" s="703" t="s">
        <v>231</v>
      </c>
      <c r="E31" s="703"/>
      <c r="F31" s="703"/>
      <c r="G31" s="704" t="s">
        <v>363</v>
      </c>
      <c r="H31" s="703" t="s">
        <v>238</v>
      </c>
      <c r="I31" s="738"/>
      <c r="J31" s="738"/>
      <c r="K31" s="738"/>
      <c r="L31" s="738"/>
      <c r="M31" s="707" t="s">
        <v>215</v>
      </c>
      <c r="N31" s="708" cm="1">
        <f t="array" ref="N31">_xlfn.IFS(G31="○",1,G31="×",0,G31="○・×",0)</f>
        <v>0</v>
      </c>
      <c r="O31" s="694"/>
      <c r="P31" s="713"/>
      <c r="Q31" s="713"/>
      <c r="R31" s="693">
        <f>SUM(P31:Q33)-N31</f>
        <v>0</v>
      </c>
      <c r="S31" s="694"/>
      <c r="T31" s="697"/>
      <c r="U31" s="698"/>
      <c r="V31" s="699"/>
    </row>
    <row r="32" spans="1:22" ht="15" customHeight="1">
      <c r="A32" s="790"/>
      <c r="B32" s="737"/>
      <c r="C32" s="737"/>
      <c r="D32" s="703"/>
      <c r="E32" s="703"/>
      <c r="F32" s="703"/>
      <c r="G32" s="704"/>
      <c r="H32" s="703"/>
      <c r="I32" s="738"/>
      <c r="J32" s="738"/>
      <c r="K32" s="738"/>
      <c r="L32" s="738"/>
      <c r="M32" s="707"/>
      <c r="N32" s="717"/>
      <c r="O32" s="711"/>
      <c r="P32" s="718"/>
      <c r="Q32" s="718"/>
      <c r="R32" s="710"/>
      <c r="S32" s="711"/>
      <c r="T32" s="721"/>
      <c r="U32" s="722"/>
      <c r="V32" s="723"/>
    </row>
    <row r="33" spans="1:22" ht="15" customHeight="1">
      <c r="A33" s="790"/>
      <c r="B33" s="737"/>
      <c r="C33" s="737"/>
      <c r="D33" s="703"/>
      <c r="E33" s="703"/>
      <c r="F33" s="703"/>
      <c r="G33" s="704"/>
      <c r="H33" s="738"/>
      <c r="I33" s="738"/>
      <c r="J33" s="738"/>
      <c r="K33" s="738"/>
      <c r="L33" s="738"/>
      <c r="M33" s="707"/>
      <c r="N33" s="709"/>
      <c r="O33" s="696"/>
      <c r="P33" s="714"/>
      <c r="Q33" s="714"/>
      <c r="R33" s="712"/>
      <c r="S33" s="696"/>
      <c r="T33" s="700"/>
      <c r="U33" s="701"/>
      <c r="V33" s="702"/>
    </row>
    <row r="34" spans="1:22" ht="15" customHeight="1">
      <c r="A34" s="790"/>
      <c r="B34" s="737"/>
      <c r="C34" s="737"/>
      <c r="D34" s="703" t="s">
        <v>233</v>
      </c>
      <c r="E34" s="703"/>
      <c r="F34" s="703"/>
      <c r="G34" s="704" t="s">
        <v>363</v>
      </c>
      <c r="H34" s="703" t="s">
        <v>239</v>
      </c>
      <c r="I34" s="738"/>
      <c r="J34" s="738"/>
      <c r="K34" s="738"/>
      <c r="L34" s="738"/>
      <c r="M34" s="707" t="s">
        <v>216</v>
      </c>
      <c r="N34" s="708" cm="1">
        <f t="array" ref="N34">_xlfn.IFS(G34="○",1,G34="×",0,G34="○・×",0)</f>
        <v>0</v>
      </c>
      <c r="O34" s="694"/>
      <c r="P34" s="713"/>
      <c r="Q34" s="713"/>
      <c r="R34" s="693">
        <f>SUM(P34:Q36)-N34</f>
        <v>0</v>
      </c>
      <c r="S34" s="694"/>
      <c r="T34" s="697"/>
      <c r="U34" s="698"/>
      <c r="V34" s="699"/>
    </row>
    <row r="35" spans="1:22" ht="15" customHeight="1">
      <c r="A35" s="790"/>
      <c r="B35" s="737"/>
      <c r="C35" s="737"/>
      <c r="D35" s="703"/>
      <c r="E35" s="703"/>
      <c r="F35" s="703"/>
      <c r="G35" s="704"/>
      <c r="H35" s="703"/>
      <c r="I35" s="738"/>
      <c r="J35" s="738"/>
      <c r="K35" s="738"/>
      <c r="L35" s="738"/>
      <c r="M35" s="707"/>
      <c r="N35" s="717"/>
      <c r="O35" s="711"/>
      <c r="P35" s="718"/>
      <c r="Q35" s="718"/>
      <c r="R35" s="710"/>
      <c r="S35" s="711"/>
      <c r="T35" s="721"/>
      <c r="U35" s="722"/>
      <c r="V35" s="723"/>
    </row>
    <row r="36" spans="1:22" ht="15" customHeight="1">
      <c r="A36" s="790"/>
      <c r="B36" s="737"/>
      <c r="C36" s="737"/>
      <c r="D36" s="703"/>
      <c r="E36" s="703"/>
      <c r="F36" s="703"/>
      <c r="G36" s="704"/>
      <c r="H36" s="738"/>
      <c r="I36" s="738"/>
      <c r="J36" s="738"/>
      <c r="K36" s="738"/>
      <c r="L36" s="738"/>
      <c r="M36" s="707"/>
      <c r="N36" s="709"/>
      <c r="O36" s="696"/>
      <c r="P36" s="714"/>
      <c r="Q36" s="714"/>
      <c r="R36" s="712"/>
      <c r="S36" s="696"/>
      <c r="T36" s="700"/>
      <c r="U36" s="701"/>
      <c r="V36" s="702"/>
    </row>
    <row r="37" spans="1:22" ht="15" customHeight="1">
      <c r="A37" s="790"/>
      <c r="B37" s="737"/>
      <c r="C37" s="736" t="s">
        <v>226</v>
      </c>
      <c r="D37" s="703" t="s">
        <v>194</v>
      </c>
      <c r="E37" s="703"/>
      <c r="F37" s="703"/>
      <c r="G37" s="704" t="s">
        <v>363</v>
      </c>
      <c r="H37" s="703" t="s">
        <v>257</v>
      </c>
      <c r="I37" s="738"/>
      <c r="J37" s="738"/>
      <c r="K37" s="738"/>
      <c r="L37" s="738"/>
      <c r="M37" s="707" t="s">
        <v>217</v>
      </c>
      <c r="N37" s="708" cm="1">
        <f t="array" ref="N37">_xlfn.IFS(G37="○",1,G37="×",0,G37="○・×",0)</f>
        <v>0</v>
      </c>
      <c r="O37" s="694"/>
      <c r="P37" s="713"/>
      <c r="Q37" s="713"/>
      <c r="R37" s="693">
        <f>SUM(P37:Q38)-N37</f>
        <v>0</v>
      </c>
      <c r="S37" s="694"/>
      <c r="T37" s="697"/>
      <c r="U37" s="698"/>
      <c r="V37" s="699"/>
    </row>
    <row r="38" spans="1:22" ht="15" customHeight="1">
      <c r="A38" s="790"/>
      <c r="B38" s="737"/>
      <c r="C38" s="737"/>
      <c r="D38" s="703"/>
      <c r="E38" s="703"/>
      <c r="F38" s="703"/>
      <c r="G38" s="704"/>
      <c r="H38" s="738"/>
      <c r="I38" s="738"/>
      <c r="J38" s="738"/>
      <c r="K38" s="738"/>
      <c r="L38" s="738"/>
      <c r="M38" s="707"/>
      <c r="N38" s="709"/>
      <c r="O38" s="696"/>
      <c r="P38" s="714"/>
      <c r="Q38" s="714"/>
      <c r="R38" s="695"/>
      <c r="S38" s="696"/>
      <c r="T38" s="700"/>
      <c r="U38" s="701"/>
      <c r="V38" s="702"/>
    </row>
    <row r="39" spans="1:22" ht="15" customHeight="1">
      <c r="A39" s="790"/>
      <c r="B39" s="737"/>
      <c r="C39" s="737"/>
      <c r="D39" s="703" t="s">
        <v>195</v>
      </c>
      <c r="E39" s="703"/>
      <c r="F39" s="703"/>
      <c r="G39" s="704" t="s">
        <v>363</v>
      </c>
      <c r="H39" s="705" t="s">
        <v>256</v>
      </c>
      <c r="I39" s="706"/>
      <c r="J39" s="706"/>
      <c r="K39" s="706"/>
      <c r="L39" s="706"/>
      <c r="M39" s="707" t="s">
        <v>218</v>
      </c>
      <c r="N39" s="708" cm="1">
        <f t="array" ref="N39">_xlfn.IFS(G39="○",1,G39="×",0,G39="○・×",0)</f>
        <v>0</v>
      </c>
      <c r="O39" s="694"/>
      <c r="P39" s="713"/>
      <c r="Q39" s="713"/>
      <c r="R39" s="693">
        <f>SUM(P39:Q40)-N39</f>
        <v>0</v>
      </c>
      <c r="S39" s="694"/>
      <c r="T39" s="697"/>
      <c r="U39" s="698"/>
      <c r="V39" s="699"/>
    </row>
    <row r="40" spans="1:22" ht="15" customHeight="1">
      <c r="A40" s="790"/>
      <c r="B40" s="737"/>
      <c r="C40" s="737"/>
      <c r="D40" s="703"/>
      <c r="E40" s="703"/>
      <c r="F40" s="703"/>
      <c r="G40" s="704"/>
      <c r="H40" s="706"/>
      <c r="I40" s="706"/>
      <c r="J40" s="706"/>
      <c r="K40" s="706"/>
      <c r="L40" s="706"/>
      <c r="M40" s="707"/>
      <c r="N40" s="709"/>
      <c r="O40" s="696"/>
      <c r="P40" s="714"/>
      <c r="Q40" s="714"/>
      <c r="R40" s="695"/>
      <c r="S40" s="696"/>
      <c r="T40" s="700"/>
      <c r="U40" s="701"/>
      <c r="V40" s="702"/>
    </row>
    <row r="41" spans="1:22" ht="15" customHeight="1">
      <c r="A41" s="790"/>
      <c r="B41" s="737"/>
      <c r="C41" s="737"/>
      <c r="D41" s="703" t="s">
        <v>197</v>
      </c>
      <c r="E41" s="703"/>
      <c r="F41" s="703"/>
      <c r="G41" s="715" t="s">
        <v>375</v>
      </c>
      <c r="H41" s="703" t="s">
        <v>275</v>
      </c>
      <c r="I41" s="716"/>
      <c r="J41" s="716"/>
      <c r="K41" s="716"/>
      <c r="L41" s="716"/>
      <c r="M41" s="707" t="s">
        <v>219</v>
      </c>
      <c r="N41" s="708" cm="1">
        <f t="array" ref="N41">_xlfn.IFS(G41="区分Ａ（配置）",1,G41="区分Ｂ（兼務）",0,G41="区分Ｃ（嘱託）",1,G41="×","0",G41="○・×",0)</f>
        <v>1</v>
      </c>
      <c r="O41" s="694"/>
      <c r="P41" s="713"/>
      <c r="Q41" s="713"/>
      <c r="R41" s="693">
        <f>SUM(P41:Q44)-N41</f>
        <v>-1</v>
      </c>
      <c r="S41" s="694"/>
      <c r="T41" s="720" t="s">
        <v>273</v>
      </c>
      <c r="U41" s="698"/>
      <c r="V41" s="699"/>
    </row>
    <row r="42" spans="1:22" ht="15" customHeight="1">
      <c r="A42" s="790"/>
      <c r="B42" s="737"/>
      <c r="C42" s="737"/>
      <c r="D42" s="703"/>
      <c r="E42" s="703"/>
      <c r="F42" s="703"/>
      <c r="G42" s="715"/>
      <c r="H42" s="703"/>
      <c r="I42" s="716"/>
      <c r="J42" s="716"/>
      <c r="K42" s="716"/>
      <c r="L42" s="716"/>
      <c r="M42" s="707"/>
      <c r="N42" s="717"/>
      <c r="O42" s="711"/>
      <c r="P42" s="718"/>
      <c r="Q42" s="718"/>
      <c r="R42" s="724"/>
      <c r="S42" s="711"/>
      <c r="T42" s="725"/>
      <c r="U42" s="722"/>
      <c r="V42" s="723"/>
    </row>
    <row r="43" spans="1:22" ht="15" customHeight="1">
      <c r="A43" s="790"/>
      <c r="B43" s="737"/>
      <c r="C43" s="737"/>
      <c r="D43" s="703"/>
      <c r="E43" s="703"/>
      <c r="F43" s="703"/>
      <c r="G43" s="715" t="s">
        <v>157</v>
      </c>
      <c r="H43" s="703"/>
      <c r="I43" s="716"/>
      <c r="J43" s="716"/>
      <c r="K43" s="716"/>
      <c r="L43" s="716"/>
      <c r="M43" s="707"/>
      <c r="N43" s="717"/>
      <c r="O43" s="711"/>
      <c r="P43" s="719"/>
      <c r="Q43" s="719"/>
      <c r="R43" s="710"/>
      <c r="S43" s="711"/>
      <c r="T43" s="721"/>
      <c r="U43" s="722"/>
      <c r="V43" s="723"/>
    </row>
    <row r="44" spans="1:22" ht="15" customHeight="1">
      <c r="A44" s="790"/>
      <c r="B44" s="737"/>
      <c r="C44" s="737"/>
      <c r="D44" s="703"/>
      <c r="E44" s="703"/>
      <c r="F44" s="703"/>
      <c r="G44" s="715" t="s">
        <v>157</v>
      </c>
      <c r="H44" s="703"/>
      <c r="I44" s="716"/>
      <c r="J44" s="716"/>
      <c r="K44" s="716"/>
      <c r="L44" s="716"/>
      <c r="M44" s="707"/>
      <c r="N44" s="709"/>
      <c r="O44" s="696"/>
      <c r="P44" s="714"/>
      <c r="Q44" s="714"/>
      <c r="R44" s="712"/>
      <c r="S44" s="696"/>
      <c r="T44" s="700"/>
      <c r="U44" s="701"/>
      <c r="V44" s="702"/>
    </row>
    <row r="45" spans="1:22" ht="15" customHeight="1">
      <c r="A45" s="790"/>
      <c r="B45" s="737"/>
      <c r="C45" s="737"/>
      <c r="D45" s="703" t="s">
        <v>386</v>
      </c>
      <c r="E45" s="703"/>
      <c r="F45" s="703"/>
      <c r="G45" s="726" t="s">
        <v>38</v>
      </c>
      <c r="H45" s="727" t="s">
        <v>276</v>
      </c>
      <c r="I45" s="728"/>
      <c r="J45" s="728"/>
      <c r="K45" s="728"/>
      <c r="L45" s="729"/>
      <c r="M45" s="707" t="s">
        <v>280</v>
      </c>
      <c r="N45" s="708" cm="1">
        <f t="array" ref="N45">_xlfn.IFS(G45="○",1,G45="×",0,G45="○・×",0)</f>
        <v>1</v>
      </c>
      <c r="O45" s="694"/>
      <c r="P45" s="713"/>
      <c r="Q45" s="713"/>
      <c r="R45" s="693">
        <f>SUM(P45:Q47)-N45</f>
        <v>-1</v>
      </c>
      <c r="S45" s="694">
        <f>Q45-O45</f>
        <v>0</v>
      </c>
      <c r="T45" s="720"/>
      <c r="U45" s="698"/>
      <c r="V45" s="699"/>
    </row>
    <row r="46" spans="1:22" ht="15" customHeight="1">
      <c r="A46" s="790"/>
      <c r="B46" s="737"/>
      <c r="C46" s="737"/>
      <c r="D46" s="703"/>
      <c r="E46" s="703"/>
      <c r="F46" s="703"/>
      <c r="G46" s="726"/>
      <c r="H46" s="730"/>
      <c r="I46" s="731"/>
      <c r="J46" s="731"/>
      <c r="K46" s="731"/>
      <c r="L46" s="732"/>
      <c r="M46" s="707"/>
      <c r="N46" s="717"/>
      <c r="O46" s="711"/>
      <c r="P46" s="719"/>
      <c r="Q46" s="719"/>
      <c r="R46" s="710">
        <f>P46-N46</f>
        <v>0</v>
      </c>
      <c r="S46" s="711">
        <f>Q46-O46</f>
        <v>0</v>
      </c>
      <c r="T46" s="721"/>
      <c r="U46" s="722"/>
      <c r="V46" s="723"/>
    </row>
    <row r="47" spans="1:22" ht="15" customHeight="1">
      <c r="A47" s="790"/>
      <c r="B47" s="737"/>
      <c r="C47" s="737"/>
      <c r="D47" s="703"/>
      <c r="E47" s="703"/>
      <c r="F47" s="703"/>
      <c r="G47" s="726"/>
      <c r="H47" s="733"/>
      <c r="I47" s="734"/>
      <c r="J47" s="734"/>
      <c r="K47" s="734"/>
      <c r="L47" s="735"/>
      <c r="M47" s="707"/>
      <c r="N47" s="709"/>
      <c r="O47" s="696"/>
      <c r="P47" s="714"/>
      <c r="Q47" s="714"/>
      <c r="R47" s="712"/>
      <c r="S47" s="696"/>
      <c r="T47" s="700"/>
      <c r="U47" s="701"/>
      <c r="V47" s="702"/>
    </row>
  </sheetData>
  <sheetProtection algorithmName="SHA-512" hashValue="DG5CzhcFq35xjgTyPa4tW8Ack4oWVyTK+Jl+/Pdp4erLfQnbJRavnoKLJu9GPR0/ZjRykVQPxFDYhHLWvvTIbA==" saltValue="MN8nd2aaDHL402NHyXy8DA==" spinCount="100000" sheet="1" objects="1" scenarios="1"/>
  <mergeCells count="171">
    <mergeCell ref="D2:F3"/>
    <mergeCell ref="G2:G3"/>
    <mergeCell ref="H2:L3"/>
    <mergeCell ref="M2:M3"/>
    <mergeCell ref="N2:O2"/>
    <mergeCell ref="P2:Q2"/>
    <mergeCell ref="R2:S2"/>
    <mergeCell ref="T2:V3"/>
    <mergeCell ref="A4:A47"/>
    <mergeCell ref="B4:B47"/>
    <mergeCell ref="C4:C18"/>
    <mergeCell ref="D4:F5"/>
    <mergeCell ref="G4:G5"/>
    <mergeCell ref="H4:L5"/>
    <mergeCell ref="M4:M5"/>
    <mergeCell ref="N4:N5"/>
    <mergeCell ref="O4:O5"/>
    <mergeCell ref="P4:P5"/>
    <mergeCell ref="Q4:Q5"/>
    <mergeCell ref="R4:R5"/>
    <mergeCell ref="S4:S5"/>
    <mergeCell ref="T4:V5"/>
    <mergeCell ref="D6:F9"/>
    <mergeCell ref="G6:G9"/>
    <mergeCell ref="H6:L9"/>
    <mergeCell ref="M6:M9"/>
    <mergeCell ref="N6:N9"/>
    <mergeCell ref="O6:O9"/>
    <mergeCell ref="P6:P9"/>
    <mergeCell ref="Q6:Q9"/>
    <mergeCell ref="R6:R9"/>
    <mergeCell ref="S6:S9"/>
    <mergeCell ref="T6:V9"/>
    <mergeCell ref="D10:F12"/>
    <mergeCell ref="G10:G12"/>
    <mergeCell ref="H10:L12"/>
    <mergeCell ref="M10:M12"/>
    <mergeCell ref="N10:O12"/>
    <mergeCell ref="P10:P12"/>
    <mergeCell ref="Q10:Q12"/>
    <mergeCell ref="R10:S12"/>
    <mergeCell ref="T10:V12"/>
    <mergeCell ref="D13:F14"/>
    <mergeCell ref="G13:G14"/>
    <mergeCell ref="H13:L14"/>
    <mergeCell ref="M13:M14"/>
    <mergeCell ref="N13:O14"/>
    <mergeCell ref="P13:Q14"/>
    <mergeCell ref="R13:S14"/>
    <mergeCell ref="T13:V14"/>
    <mergeCell ref="D15:F16"/>
    <mergeCell ref="G15:G16"/>
    <mergeCell ref="H15:L16"/>
    <mergeCell ref="M15:M16"/>
    <mergeCell ref="N15:O16"/>
    <mergeCell ref="P15:Q16"/>
    <mergeCell ref="R15:S16"/>
    <mergeCell ref="T15:V16"/>
    <mergeCell ref="D17:F18"/>
    <mergeCell ref="G17:G18"/>
    <mergeCell ref="H17:L18"/>
    <mergeCell ref="M17:M18"/>
    <mergeCell ref="N17:O18"/>
    <mergeCell ref="P17:Q18"/>
    <mergeCell ref="R17:S18"/>
    <mergeCell ref="T17:V18"/>
    <mergeCell ref="C19:C36"/>
    <mergeCell ref="D19:F20"/>
    <mergeCell ref="G19:G20"/>
    <mergeCell ref="H19:L20"/>
    <mergeCell ref="M19:M20"/>
    <mergeCell ref="N19:N20"/>
    <mergeCell ref="O19:O20"/>
    <mergeCell ref="P19:P20"/>
    <mergeCell ref="Q19:Q20"/>
    <mergeCell ref="R19:R20"/>
    <mergeCell ref="S19:S20"/>
    <mergeCell ref="T19:V20"/>
    <mergeCell ref="D21:F23"/>
    <mergeCell ref="G21:G23"/>
    <mergeCell ref="H21:L23"/>
    <mergeCell ref="M21:M23"/>
    <mergeCell ref="N21:N23"/>
    <mergeCell ref="O21:O23"/>
    <mergeCell ref="P21:P23"/>
    <mergeCell ref="Q21:Q23"/>
    <mergeCell ref="R21:R23"/>
    <mergeCell ref="S21:S23"/>
    <mergeCell ref="T21:V23"/>
    <mergeCell ref="D24:F26"/>
    <mergeCell ref="G24:G26"/>
    <mergeCell ref="H24:L26"/>
    <mergeCell ref="M24:M26"/>
    <mergeCell ref="N24:O26"/>
    <mergeCell ref="P24:P26"/>
    <mergeCell ref="Q24:Q26"/>
    <mergeCell ref="R24:S26"/>
    <mergeCell ref="T24:V26"/>
    <mergeCell ref="D27:F28"/>
    <mergeCell ref="G27:G28"/>
    <mergeCell ref="H27:L28"/>
    <mergeCell ref="M27:M28"/>
    <mergeCell ref="N27:O28"/>
    <mergeCell ref="P27:P28"/>
    <mergeCell ref="Q27:Q28"/>
    <mergeCell ref="R27:S28"/>
    <mergeCell ref="T27:V28"/>
    <mergeCell ref="D29:F30"/>
    <mergeCell ref="G29:G30"/>
    <mergeCell ref="H29:L30"/>
    <mergeCell ref="M29:M30"/>
    <mergeCell ref="N29:O30"/>
    <mergeCell ref="P29:P30"/>
    <mergeCell ref="Q29:Q30"/>
    <mergeCell ref="R29:S30"/>
    <mergeCell ref="T29:V30"/>
    <mergeCell ref="D31:F33"/>
    <mergeCell ref="G31:G33"/>
    <mergeCell ref="H31:L33"/>
    <mergeCell ref="M31:M33"/>
    <mergeCell ref="N31:O33"/>
    <mergeCell ref="P31:P33"/>
    <mergeCell ref="Q31:Q33"/>
    <mergeCell ref="R31:S33"/>
    <mergeCell ref="T31:V33"/>
    <mergeCell ref="D34:F36"/>
    <mergeCell ref="G34:G36"/>
    <mergeCell ref="H34:L36"/>
    <mergeCell ref="M34:M36"/>
    <mergeCell ref="N34:O36"/>
    <mergeCell ref="P34:P36"/>
    <mergeCell ref="Q34:Q36"/>
    <mergeCell ref="R34:S36"/>
    <mergeCell ref="T34:V36"/>
    <mergeCell ref="P39:P40"/>
    <mergeCell ref="C37:C47"/>
    <mergeCell ref="D37:F38"/>
    <mergeCell ref="G37:G38"/>
    <mergeCell ref="H37:L38"/>
    <mergeCell ref="M37:M38"/>
    <mergeCell ref="N37:O38"/>
    <mergeCell ref="Q41:Q44"/>
    <mergeCell ref="P37:P38"/>
    <mergeCell ref="Q37:Q38"/>
    <mergeCell ref="N45:O47"/>
    <mergeCell ref="P45:P47"/>
    <mergeCell ref="Q45:Q47"/>
    <mergeCell ref="R37:S38"/>
    <mergeCell ref="T37:V38"/>
    <mergeCell ref="D39:F40"/>
    <mergeCell ref="G39:G40"/>
    <mergeCell ref="H39:L40"/>
    <mergeCell ref="M39:M40"/>
    <mergeCell ref="N39:O40"/>
    <mergeCell ref="R45:S47"/>
    <mergeCell ref="Q39:Q40"/>
    <mergeCell ref="R39:S40"/>
    <mergeCell ref="T39:V40"/>
    <mergeCell ref="D41:F44"/>
    <mergeCell ref="G41:G44"/>
    <mergeCell ref="H41:L44"/>
    <mergeCell ref="M41:M44"/>
    <mergeCell ref="N41:O44"/>
    <mergeCell ref="P41:P44"/>
    <mergeCell ref="T45:V47"/>
    <mergeCell ref="R41:S44"/>
    <mergeCell ref="T41:V44"/>
    <mergeCell ref="D45:F47"/>
    <mergeCell ref="G45:G47"/>
    <mergeCell ref="H45:L47"/>
    <mergeCell ref="M45:M47"/>
  </mergeCells>
  <phoneticPr fontId="3"/>
  <conditionalFormatting sqref="R4:S5 R41:R44 R21:S23 R24:R26">
    <cfRule type="cellIs" dxfId="24" priority="23" operator="lessThan">
      <formula>0</formula>
    </cfRule>
    <cfRule type="cellIs" priority="24" operator="equal">
      <formula>-0.5</formula>
    </cfRule>
  </conditionalFormatting>
  <conditionalFormatting sqref="R6:S9">
    <cfRule type="cellIs" dxfId="23" priority="21" operator="lessThan">
      <formula>0</formula>
    </cfRule>
    <cfRule type="cellIs" priority="22" operator="equal">
      <formula>-0.5</formula>
    </cfRule>
  </conditionalFormatting>
  <conditionalFormatting sqref="R19:S20">
    <cfRule type="cellIs" dxfId="22" priority="19" operator="lessThan">
      <formula>0</formula>
    </cfRule>
    <cfRule type="cellIs" priority="20" operator="equal">
      <formula>-0.5</formula>
    </cfRule>
  </conditionalFormatting>
  <conditionalFormatting sqref="R27:R30">
    <cfRule type="cellIs" dxfId="21" priority="17" operator="lessThan">
      <formula>0</formula>
    </cfRule>
    <cfRule type="cellIs" priority="18" operator="equal">
      <formula>-0.5</formula>
    </cfRule>
  </conditionalFormatting>
  <conditionalFormatting sqref="R31:R36">
    <cfRule type="cellIs" dxfId="20" priority="15" operator="lessThan">
      <formula>0</formula>
    </cfRule>
    <cfRule type="cellIs" priority="16" operator="equal">
      <formula>-0.5</formula>
    </cfRule>
  </conditionalFormatting>
  <conditionalFormatting sqref="R45:R47">
    <cfRule type="cellIs" dxfId="19" priority="13" operator="lessThan">
      <formula>0</formula>
    </cfRule>
    <cfRule type="cellIs" priority="14" operator="equal">
      <formula>-0.5</formula>
    </cfRule>
  </conditionalFormatting>
  <conditionalFormatting sqref="R13:S14">
    <cfRule type="cellIs" dxfId="18" priority="11" operator="lessThan">
      <formula>0</formula>
    </cfRule>
    <cfRule type="cellIs" priority="12" operator="equal">
      <formula>-0.5</formula>
    </cfRule>
  </conditionalFormatting>
  <conditionalFormatting sqref="R15:S16">
    <cfRule type="cellIs" dxfId="17" priority="9" operator="lessThan">
      <formula>0</formula>
    </cfRule>
    <cfRule type="cellIs" priority="10" operator="equal">
      <formula>-0.5</formula>
    </cfRule>
  </conditionalFormatting>
  <conditionalFormatting sqref="R10:S11">
    <cfRule type="cellIs" dxfId="16" priority="7" operator="lessThan">
      <formula>0</formula>
    </cfRule>
    <cfRule type="cellIs" priority="8" operator="equal">
      <formula>-0.5</formula>
    </cfRule>
  </conditionalFormatting>
  <conditionalFormatting sqref="R17:S18">
    <cfRule type="cellIs" dxfId="15" priority="5" operator="lessThan">
      <formula>0</formula>
    </cfRule>
    <cfRule type="cellIs" priority="6" operator="equal">
      <formula>-0.5</formula>
    </cfRule>
  </conditionalFormatting>
  <conditionalFormatting sqref="R37:R38">
    <cfRule type="cellIs" dxfId="14" priority="3" operator="lessThan">
      <formula>0</formula>
    </cfRule>
    <cfRule type="cellIs" priority="4" operator="equal">
      <formula>-0.5</formula>
    </cfRule>
  </conditionalFormatting>
  <conditionalFormatting sqref="R39:R40">
    <cfRule type="cellIs" dxfId="13" priority="1" operator="lessThan">
      <formula>0</formula>
    </cfRule>
    <cfRule type="cellIs" priority="2" operator="equal">
      <formula>-0.5</formula>
    </cfRule>
  </conditionalFormatting>
  <dataValidations count="4">
    <dataValidation type="list" allowBlank="1" showInputMessage="1" showErrorMessage="1" sqref="G45:G47 G4:G5 G13:G40" xr:uid="{A3201E6E-E30D-4B1B-B5AF-6C3D077AEC7B}">
      <formula1>"○・×,○,×"</formula1>
    </dataValidation>
    <dataValidation type="list" allowBlank="1" showInputMessage="1" showErrorMessage="1" sqref="G6:G9" xr:uid="{A969628B-3890-4362-8A0C-56C0A2B03E8E}">
      <formula1>"○・×,○,調理業務委託,外部搬入"</formula1>
    </dataValidation>
    <dataValidation type="list" allowBlank="1" showInputMessage="1" showErrorMessage="1" sqref="G10:G12" xr:uid="{00ABCF9A-1EF8-4535-A537-D83B95A02BFC}">
      <formula1>"○・×,○,施設長等が兼務,事務業務委託"</formula1>
    </dataValidation>
    <dataValidation type="list" allowBlank="1" showInputMessage="1" showErrorMessage="1" sqref="G41:G44" xr:uid="{696DAD6A-61F9-468A-BE64-13372D94E9EF}">
      <formula1>"○・×,区分Ａ（配置）,区分Ｂ（兼務）,区分Ｃ（嘱託）,×"</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814C-47C3-4B76-B420-AD69AD353AA3}">
  <sheetPr codeName="Sheet20"/>
  <dimension ref="A1:V48"/>
  <sheetViews>
    <sheetView showGridLines="0" view="pageBreakPreview" zoomScale="80" zoomScaleNormal="100" zoomScaleSheetLayoutView="80" workbookViewId="0"/>
  </sheetViews>
  <sheetFormatPr defaultRowHeight="13.5"/>
  <cols>
    <col min="1" max="1" width="9" style="47"/>
    <col min="2" max="3" width="4.25" style="47" customWidth="1"/>
    <col min="4" max="12" width="9" style="47"/>
    <col min="13" max="13" width="4.625" style="47" customWidth="1"/>
    <col min="14" max="19" width="7.25" style="47" customWidth="1"/>
    <col min="20" max="21" width="5.125" style="47" customWidth="1"/>
    <col min="22" max="22" width="9.375" style="47" customWidth="1"/>
    <col min="23" max="16384" width="9" style="47"/>
  </cols>
  <sheetData>
    <row r="1" spans="1:22" s="48" customFormat="1" ht="23.1" customHeight="1">
      <c r="A1" s="48" t="s">
        <v>379</v>
      </c>
    </row>
    <row r="2" spans="1:22" s="48" customFormat="1" ht="15" customHeight="1">
      <c r="D2" s="782" t="s">
        <v>201</v>
      </c>
      <c r="E2" s="783"/>
      <c r="F2" s="784"/>
      <c r="G2" s="802" t="s">
        <v>202</v>
      </c>
      <c r="H2" s="782" t="s">
        <v>203</v>
      </c>
      <c r="I2" s="783"/>
      <c r="J2" s="783"/>
      <c r="K2" s="783"/>
      <c r="L2" s="784"/>
      <c r="M2" s="753"/>
      <c r="N2" s="337" t="s">
        <v>198</v>
      </c>
      <c r="O2" s="344"/>
      <c r="P2" s="337" t="s">
        <v>199</v>
      </c>
      <c r="Q2" s="344"/>
      <c r="R2" s="337" t="s">
        <v>255</v>
      </c>
      <c r="S2" s="344"/>
      <c r="T2" s="782" t="s">
        <v>200</v>
      </c>
      <c r="U2" s="783"/>
      <c r="V2" s="784"/>
    </row>
    <row r="3" spans="1:22" s="48" customFormat="1" ht="15" customHeight="1">
      <c r="D3" s="785"/>
      <c r="E3" s="419"/>
      <c r="F3" s="420"/>
      <c r="G3" s="803"/>
      <c r="H3" s="785"/>
      <c r="I3" s="419"/>
      <c r="J3" s="419"/>
      <c r="K3" s="419"/>
      <c r="L3" s="420"/>
      <c r="M3" s="788"/>
      <c r="N3" s="178" t="s">
        <v>177</v>
      </c>
      <c r="O3" s="178" t="s">
        <v>178</v>
      </c>
      <c r="P3" s="178" t="s">
        <v>177</v>
      </c>
      <c r="Q3" s="178" t="s">
        <v>178</v>
      </c>
      <c r="R3" s="179" t="s">
        <v>177</v>
      </c>
      <c r="S3" s="179" t="s">
        <v>178</v>
      </c>
      <c r="T3" s="785"/>
      <c r="U3" s="419"/>
      <c r="V3" s="420"/>
    </row>
    <row r="4" spans="1:22" ht="15" customHeight="1">
      <c r="A4" s="789" t="s">
        <v>374</v>
      </c>
      <c r="B4" s="736" t="s">
        <v>196</v>
      </c>
      <c r="C4" s="736" t="s">
        <v>182</v>
      </c>
      <c r="D4" s="703" t="s">
        <v>241</v>
      </c>
      <c r="E4" s="703"/>
      <c r="F4" s="703"/>
      <c r="G4" s="704" t="s">
        <v>38</v>
      </c>
      <c r="H4" s="703" t="s">
        <v>245</v>
      </c>
      <c r="I4" s="716"/>
      <c r="J4" s="716"/>
      <c r="K4" s="716"/>
      <c r="L4" s="716"/>
      <c r="M4" s="753" t="s">
        <v>208</v>
      </c>
      <c r="N4" s="739">
        <f>IF(G4="○",1,0)</f>
        <v>1</v>
      </c>
      <c r="O4" s="791">
        <v>0</v>
      </c>
      <c r="P4" s="793"/>
      <c r="Q4" s="793"/>
      <c r="R4" s="746">
        <f>P4-N4</f>
        <v>-1</v>
      </c>
      <c r="S4" s="746">
        <f>Q4-O4</f>
        <v>0</v>
      </c>
      <c r="T4" s="697"/>
      <c r="U4" s="698"/>
      <c r="V4" s="699"/>
    </row>
    <row r="5" spans="1:22" ht="15" customHeight="1">
      <c r="A5" s="790"/>
      <c r="B5" s="737"/>
      <c r="C5" s="737"/>
      <c r="D5" s="703"/>
      <c r="E5" s="703"/>
      <c r="F5" s="703"/>
      <c r="G5" s="704"/>
      <c r="H5" s="716"/>
      <c r="I5" s="716"/>
      <c r="J5" s="716"/>
      <c r="K5" s="716"/>
      <c r="L5" s="716"/>
      <c r="M5" s="754"/>
      <c r="N5" s="741"/>
      <c r="O5" s="792"/>
      <c r="P5" s="794"/>
      <c r="Q5" s="797"/>
      <c r="R5" s="748"/>
      <c r="S5" s="765"/>
      <c r="T5" s="700"/>
      <c r="U5" s="701"/>
      <c r="V5" s="702"/>
    </row>
    <row r="6" spans="1:22" ht="15" customHeight="1">
      <c r="A6" s="790"/>
      <c r="B6" s="737"/>
      <c r="C6" s="737"/>
      <c r="D6" s="703" t="s">
        <v>189</v>
      </c>
      <c r="E6" s="703"/>
      <c r="F6" s="703"/>
      <c r="G6" s="715" t="s">
        <v>365</v>
      </c>
      <c r="H6" s="749" t="s">
        <v>248</v>
      </c>
      <c r="I6" s="778"/>
      <c r="J6" s="778"/>
      <c r="K6" s="778"/>
      <c r="L6" s="778"/>
      <c r="M6" s="707" t="s">
        <v>209</v>
      </c>
      <c r="N6" s="779">
        <v>0</v>
      </c>
      <c r="O6" s="779">
        <v>0</v>
      </c>
      <c r="P6" s="793"/>
      <c r="Q6" s="793"/>
      <c r="R6" s="746">
        <f>P6-N6</f>
        <v>0</v>
      </c>
      <c r="S6" s="746">
        <f>Q6-O6</f>
        <v>0</v>
      </c>
      <c r="T6" s="697" t="s">
        <v>274</v>
      </c>
      <c r="U6" s="698"/>
      <c r="V6" s="699"/>
    </row>
    <row r="7" spans="1:22" ht="15" customHeight="1">
      <c r="A7" s="790"/>
      <c r="B7" s="737"/>
      <c r="C7" s="737"/>
      <c r="D7" s="703"/>
      <c r="E7" s="703"/>
      <c r="F7" s="703"/>
      <c r="G7" s="715"/>
      <c r="H7" s="749"/>
      <c r="I7" s="778"/>
      <c r="J7" s="778"/>
      <c r="K7" s="778"/>
      <c r="L7" s="778"/>
      <c r="M7" s="707"/>
      <c r="N7" s="780"/>
      <c r="O7" s="780"/>
      <c r="P7" s="796"/>
      <c r="Q7" s="796"/>
      <c r="R7" s="747"/>
      <c r="S7" s="747"/>
      <c r="T7" s="721"/>
      <c r="U7" s="722"/>
      <c r="V7" s="723"/>
    </row>
    <row r="8" spans="1:22" ht="15" customHeight="1">
      <c r="A8" s="790"/>
      <c r="B8" s="737"/>
      <c r="C8" s="737"/>
      <c r="D8" s="703"/>
      <c r="E8" s="703"/>
      <c r="F8" s="703"/>
      <c r="G8" s="715"/>
      <c r="H8" s="749"/>
      <c r="I8" s="778"/>
      <c r="J8" s="778"/>
      <c r="K8" s="778"/>
      <c r="L8" s="778"/>
      <c r="M8" s="707"/>
      <c r="N8" s="780"/>
      <c r="O8" s="780"/>
      <c r="P8" s="796"/>
      <c r="Q8" s="796"/>
      <c r="R8" s="747"/>
      <c r="S8" s="747"/>
      <c r="T8" s="721"/>
      <c r="U8" s="722"/>
      <c r="V8" s="723"/>
    </row>
    <row r="9" spans="1:22" ht="15" customHeight="1">
      <c r="A9" s="790"/>
      <c r="B9" s="737"/>
      <c r="C9" s="737"/>
      <c r="D9" s="703"/>
      <c r="E9" s="703"/>
      <c r="F9" s="703"/>
      <c r="G9" s="715"/>
      <c r="H9" s="778"/>
      <c r="I9" s="778"/>
      <c r="J9" s="778"/>
      <c r="K9" s="778"/>
      <c r="L9" s="778"/>
      <c r="M9" s="707"/>
      <c r="N9" s="781"/>
      <c r="O9" s="781"/>
      <c r="P9" s="794"/>
      <c r="Q9" s="794"/>
      <c r="R9" s="748"/>
      <c r="S9" s="748"/>
      <c r="T9" s="700"/>
      <c r="U9" s="701"/>
      <c r="V9" s="702"/>
    </row>
    <row r="10" spans="1:22" ht="15" customHeight="1">
      <c r="A10" s="790"/>
      <c r="B10" s="737"/>
      <c r="C10" s="737"/>
      <c r="D10" s="703" t="s">
        <v>188</v>
      </c>
      <c r="E10" s="703"/>
      <c r="F10" s="703"/>
      <c r="G10" s="715" t="s">
        <v>364</v>
      </c>
      <c r="H10" s="703" t="s">
        <v>244</v>
      </c>
      <c r="I10" s="716"/>
      <c r="J10" s="716"/>
      <c r="K10" s="716"/>
      <c r="L10" s="716"/>
      <c r="M10" s="753" t="s">
        <v>210</v>
      </c>
      <c r="N10" s="770" cm="1">
        <f t="array" ref="N10">_xlfn.IFS(G10="○",1,G10="施設長等が兼務",0,G10="事務業務委託",0,G10="×",0,G10="○・×",0)</f>
        <v>0</v>
      </c>
      <c r="O10" s="771"/>
      <c r="P10" s="793"/>
      <c r="Q10" s="793"/>
      <c r="R10" s="693">
        <f>SUM(P10:Q12)-N10</f>
        <v>0</v>
      </c>
      <c r="S10" s="763"/>
      <c r="T10" s="697" t="s">
        <v>262</v>
      </c>
      <c r="U10" s="698"/>
      <c r="V10" s="699"/>
    </row>
    <row r="11" spans="1:22" ht="15" customHeight="1">
      <c r="A11" s="790"/>
      <c r="B11" s="737"/>
      <c r="C11" s="737"/>
      <c r="D11" s="703"/>
      <c r="E11" s="703"/>
      <c r="F11" s="703"/>
      <c r="G11" s="715"/>
      <c r="H11" s="703"/>
      <c r="I11" s="716"/>
      <c r="J11" s="716"/>
      <c r="K11" s="716"/>
      <c r="L11" s="716"/>
      <c r="M11" s="769"/>
      <c r="N11" s="772"/>
      <c r="O11" s="773"/>
      <c r="P11" s="795"/>
      <c r="Q11" s="795"/>
      <c r="R11" s="710"/>
      <c r="S11" s="776"/>
      <c r="T11" s="721"/>
      <c r="U11" s="722"/>
      <c r="V11" s="723"/>
    </row>
    <row r="12" spans="1:22" ht="15" customHeight="1">
      <c r="A12" s="790"/>
      <c r="B12" s="737"/>
      <c r="C12" s="737"/>
      <c r="D12" s="703"/>
      <c r="E12" s="703"/>
      <c r="F12" s="703"/>
      <c r="G12" s="715"/>
      <c r="H12" s="716"/>
      <c r="I12" s="716"/>
      <c r="J12" s="716"/>
      <c r="K12" s="716"/>
      <c r="L12" s="716"/>
      <c r="M12" s="754"/>
      <c r="N12" s="774"/>
      <c r="O12" s="775"/>
      <c r="P12" s="797"/>
      <c r="Q12" s="794"/>
      <c r="R12" s="777"/>
      <c r="S12" s="696"/>
      <c r="T12" s="700"/>
      <c r="U12" s="701"/>
      <c r="V12" s="702"/>
    </row>
    <row r="13" spans="1:22" ht="15" customHeight="1">
      <c r="A13" s="790"/>
      <c r="B13" s="737"/>
      <c r="C13" s="737"/>
      <c r="D13" s="703" t="s">
        <v>190</v>
      </c>
      <c r="E13" s="703"/>
      <c r="F13" s="703"/>
      <c r="G13" s="704" t="s">
        <v>38</v>
      </c>
      <c r="H13" s="752" t="s">
        <v>192</v>
      </c>
      <c r="I13" s="716"/>
      <c r="J13" s="716"/>
      <c r="K13" s="716"/>
      <c r="L13" s="716"/>
      <c r="M13" s="753" t="s">
        <v>242</v>
      </c>
      <c r="N13" s="755" cm="1">
        <f t="array" ref="N13">_xlfn.IFS(G13="○",1,G13="×",0,G13="○・×",0)</f>
        <v>1</v>
      </c>
      <c r="O13" s="756"/>
      <c r="P13" s="798"/>
      <c r="Q13" s="799"/>
      <c r="R13" s="693">
        <f>P13-N13</f>
        <v>-1</v>
      </c>
      <c r="S13" s="763"/>
      <c r="T13" s="697"/>
      <c r="U13" s="698"/>
      <c r="V13" s="699"/>
    </row>
    <row r="14" spans="1:22" ht="15" customHeight="1">
      <c r="A14" s="790"/>
      <c r="B14" s="737"/>
      <c r="C14" s="737"/>
      <c r="D14" s="703"/>
      <c r="E14" s="703"/>
      <c r="F14" s="703"/>
      <c r="G14" s="704"/>
      <c r="H14" s="716"/>
      <c r="I14" s="716"/>
      <c r="J14" s="716"/>
      <c r="K14" s="716"/>
      <c r="L14" s="716"/>
      <c r="M14" s="754"/>
      <c r="N14" s="757"/>
      <c r="O14" s="758"/>
      <c r="P14" s="800"/>
      <c r="Q14" s="801"/>
      <c r="R14" s="712"/>
      <c r="S14" s="764"/>
      <c r="T14" s="700"/>
      <c r="U14" s="701"/>
      <c r="V14" s="702"/>
    </row>
    <row r="15" spans="1:22" ht="15" customHeight="1">
      <c r="A15" s="790"/>
      <c r="B15" s="737"/>
      <c r="C15" s="737"/>
      <c r="D15" s="703" t="s">
        <v>191</v>
      </c>
      <c r="E15" s="703"/>
      <c r="F15" s="703"/>
      <c r="G15" s="751" t="s">
        <v>38</v>
      </c>
      <c r="H15" s="752" t="s">
        <v>193</v>
      </c>
      <c r="I15" s="716"/>
      <c r="J15" s="716"/>
      <c r="K15" s="716"/>
      <c r="L15" s="716"/>
      <c r="M15" s="753" t="s">
        <v>243</v>
      </c>
      <c r="N15" s="755" cm="1">
        <f t="array" ref="N15">_xlfn.IFS(G15="○",1,G15="×",0,G15="○・×",0)</f>
        <v>1</v>
      </c>
      <c r="O15" s="756"/>
      <c r="P15" s="798"/>
      <c r="Q15" s="799"/>
      <c r="R15" s="693">
        <f>P15-N15</f>
        <v>-1</v>
      </c>
      <c r="S15" s="763"/>
      <c r="T15" s="697" t="s">
        <v>262</v>
      </c>
      <c r="U15" s="698"/>
      <c r="V15" s="699"/>
    </row>
    <row r="16" spans="1:22" ht="15" customHeight="1">
      <c r="A16" s="790"/>
      <c r="B16" s="737"/>
      <c r="C16" s="737"/>
      <c r="D16" s="703"/>
      <c r="E16" s="703"/>
      <c r="F16" s="703"/>
      <c r="G16" s="751"/>
      <c r="H16" s="716"/>
      <c r="I16" s="716"/>
      <c r="J16" s="716"/>
      <c r="K16" s="716"/>
      <c r="L16" s="716"/>
      <c r="M16" s="754"/>
      <c r="N16" s="757"/>
      <c r="O16" s="758"/>
      <c r="P16" s="800"/>
      <c r="Q16" s="801"/>
      <c r="R16" s="712"/>
      <c r="S16" s="764"/>
      <c r="T16" s="700"/>
      <c r="U16" s="701"/>
      <c r="V16" s="702"/>
    </row>
    <row r="17" spans="1:22" ht="15" customHeight="1">
      <c r="A17" s="790"/>
      <c r="B17" s="737"/>
      <c r="C17" s="737"/>
      <c r="D17" s="703" t="s">
        <v>258</v>
      </c>
      <c r="E17" s="703"/>
      <c r="F17" s="703"/>
      <c r="G17" s="751" t="s">
        <v>38</v>
      </c>
      <c r="H17" s="752" t="s">
        <v>259</v>
      </c>
      <c r="I17" s="716"/>
      <c r="J17" s="716"/>
      <c r="K17" s="716"/>
      <c r="L17" s="716"/>
      <c r="M17" s="753" t="s">
        <v>260</v>
      </c>
      <c r="N17" s="755" cm="1">
        <f t="array" ref="N17">_xlfn.IFS(G17="○",1,G17="×",0,G17="○・×",0)</f>
        <v>1</v>
      </c>
      <c r="O17" s="756"/>
      <c r="P17" s="798"/>
      <c r="Q17" s="799"/>
      <c r="R17" s="693">
        <f>P17-N17</f>
        <v>-1</v>
      </c>
      <c r="S17" s="763"/>
      <c r="T17" s="697" t="s">
        <v>261</v>
      </c>
      <c r="U17" s="698"/>
      <c r="V17" s="699"/>
    </row>
    <row r="18" spans="1:22" ht="15" customHeight="1">
      <c r="A18" s="790"/>
      <c r="B18" s="737"/>
      <c r="C18" s="737"/>
      <c r="D18" s="703"/>
      <c r="E18" s="703"/>
      <c r="F18" s="703"/>
      <c r="G18" s="751"/>
      <c r="H18" s="716"/>
      <c r="I18" s="716"/>
      <c r="J18" s="716"/>
      <c r="K18" s="716"/>
      <c r="L18" s="716"/>
      <c r="M18" s="754"/>
      <c r="N18" s="757"/>
      <c r="O18" s="758"/>
      <c r="P18" s="800"/>
      <c r="Q18" s="801"/>
      <c r="R18" s="712"/>
      <c r="S18" s="764"/>
      <c r="T18" s="700"/>
      <c r="U18" s="701"/>
      <c r="V18" s="702"/>
    </row>
    <row r="19" spans="1:22" ht="15" customHeight="1">
      <c r="A19" s="790"/>
      <c r="B19" s="737"/>
      <c r="C19" s="736" t="s">
        <v>227</v>
      </c>
      <c r="D19" s="703" t="s">
        <v>229</v>
      </c>
      <c r="E19" s="703"/>
      <c r="F19" s="703"/>
      <c r="G19" s="704" t="s">
        <v>363</v>
      </c>
      <c r="H19" s="752" t="s">
        <v>234</v>
      </c>
      <c r="I19" s="716"/>
      <c r="J19" s="716"/>
      <c r="K19" s="716"/>
      <c r="L19" s="716"/>
      <c r="M19" s="707" t="s">
        <v>278</v>
      </c>
      <c r="N19" s="739" cm="1">
        <f t="array" ref="N19">_xlfn.IFS(G19="○",1,G19="×",0,G19="○・×",0)</f>
        <v>0</v>
      </c>
      <c r="O19" s="742">
        <v>0</v>
      </c>
      <c r="P19" s="793"/>
      <c r="Q19" s="793"/>
      <c r="R19" s="746">
        <f>P19-N19</f>
        <v>0</v>
      </c>
      <c r="S19" s="746">
        <f>Q19-O19</f>
        <v>0</v>
      </c>
      <c r="T19" s="697"/>
      <c r="U19" s="698"/>
      <c r="V19" s="699"/>
    </row>
    <row r="20" spans="1:22" ht="15" customHeight="1">
      <c r="A20" s="790"/>
      <c r="B20" s="737"/>
      <c r="C20" s="737"/>
      <c r="D20" s="703"/>
      <c r="E20" s="703"/>
      <c r="F20" s="703"/>
      <c r="G20" s="704"/>
      <c r="H20" s="716"/>
      <c r="I20" s="716"/>
      <c r="J20" s="716"/>
      <c r="K20" s="716"/>
      <c r="L20" s="716"/>
      <c r="M20" s="707"/>
      <c r="N20" s="741"/>
      <c r="O20" s="744"/>
      <c r="P20" s="794"/>
      <c r="Q20" s="794"/>
      <c r="R20" s="748"/>
      <c r="S20" s="765"/>
      <c r="T20" s="700"/>
      <c r="U20" s="701"/>
      <c r="V20" s="702"/>
    </row>
    <row r="21" spans="1:22" ht="15" customHeight="1">
      <c r="A21" s="790"/>
      <c r="B21" s="737"/>
      <c r="C21" s="737"/>
      <c r="D21" s="703" t="s">
        <v>228</v>
      </c>
      <c r="E21" s="703"/>
      <c r="F21" s="703"/>
      <c r="G21" s="766" t="s">
        <v>363</v>
      </c>
      <c r="H21" s="703" t="s">
        <v>246</v>
      </c>
      <c r="I21" s="738"/>
      <c r="J21" s="738"/>
      <c r="K21" s="738"/>
      <c r="L21" s="738"/>
      <c r="M21" s="753" t="s">
        <v>279</v>
      </c>
      <c r="N21" s="739" cm="1">
        <f t="array" ref="N21">_xlfn.IFS(G21="○",1,G21="×",0,G21="○・×",0)</f>
        <v>0</v>
      </c>
      <c r="O21" s="742">
        <v>0</v>
      </c>
      <c r="P21" s="793"/>
      <c r="Q21" s="793"/>
      <c r="R21" s="746">
        <f>P21-N21</f>
        <v>0</v>
      </c>
      <c r="S21" s="746">
        <f>Q21-O21</f>
        <v>0</v>
      </c>
      <c r="T21" s="697"/>
      <c r="U21" s="698"/>
      <c r="V21" s="699"/>
    </row>
    <row r="22" spans="1:22" ht="15" customHeight="1">
      <c r="A22" s="790"/>
      <c r="B22" s="737"/>
      <c r="C22" s="737"/>
      <c r="D22" s="703"/>
      <c r="E22" s="703"/>
      <c r="F22" s="703"/>
      <c r="G22" s="767"/>
      <c r="H22" s="703"/>
      <c r="I22" s="738"/>
      <c r="J22" s="738"/>
      <c r="K22" s="738"/>
      <c r="L22" s="738"/>
      <c r="M22" s="769"/>
      <c r="N22" s="740"/>
      <c r="O22" s="743"/>
      <c r="P22" s="795"/>
      <c r="Q22" s="795"/>
      <c r="R22" s="747"/>
      <c r="S22" s="747"/>
      <c r="T22" s="721"/>
      <c r="U22" s="722"/>
      <c r="V22" s="723"/>
    </row>
    <row r="23" spans="1:22" ht="15" customHeight="1">
      <c r="A23" s="790"/>
      <c r="B23" s="737"/>
      <c r="C23" s="737"/>
      <c r="D23" s="703"/>
      <c r="E23" s="703"/>
      <c r="F23" s="703"/>
      <c r="G23" s="768"/>
      <c r="H23" s="738"/>
      <c r="I23" s="738"/>
      <c r="J23" s="738"/>
      <c r="K23" s="738"/>
      <c r="L23" s="738"/>
      <c r="M23" s="754"/>
      <c r="N23" s="741"/>
      <c r="O23" s="744"/>
      <c r="P23" s="797"/>
      <c r="Q23" s="797"/>
      <c r="R23" s="748"/>
      <c r="S23" s="748"/>
      <c r="T23" s="700"/>
      <c r="U23" s="701"/>
      <c r="V23" s="702"/>
    </row>
    <row r="24" spans="1:22" ht="15" customHeight="1">
      <c r="A24" s="790"/>
      <c r="B24" s="737"/>
      <c r="C24" s="737"/>
      <c r="D24" s="703" t="s">
        <v>230</v>
      </c>
      <c r="E24" s="703"/>
      <c r="F24" s="703"/>
      <c r="G24" s="704" t="s">
        <v>363</v>
      </c>
      <c r="H24" s="749" t="s">
        <v>235</v>
      </c>
      <c r="I24" s="750"/>
      <c r="J24" s="750"/>
      <c r="K24" s="750"/>
      <c r="L24" s="750"/>
      <c r="M24" s="707" t="s">
        <v>212</v>
      </c>
      <c r="N24" s="708" cm="1">
        <f t="array" ref="N24">_xlfn.IFS(G24="○",1,G24="×",0,G24="○・×",0)</f>
        <v>0</v>
      </c>
      <c r="O24" s="694"/>
      <c r="P24" s="793"/>
      <c r="Q24" s="793"/>
      <c r="R24" s="693">
        <f>P24-N24</f>
        <v>0</v>
      </c>
      <c r="S24" s="694"/>
      <c r="T24" s="697"/>
      <c r="U24" s="698"/>
      <c r="V24" s="699"/>
    </row>
    <row r="25" spans="1:22" ht="15" customHeight="1">
      <c r="A25" s="790"/>
      <c r="B25" s="737"/>
      <c r="C25" s="737"/>
      <c r="D25" s="703"/>
      <c r="E25" s="703"/>
      <c r="F25" s="703"/>
      <c r="G25" s="704"/>
      <c r="H25" s="749"/>
      <c r="I25" s="750"/>
      <c r="J25" s="750"/>
      <c r="K25" s="750"/>
      <c r="L25" s="750"/>
      <c r="M25" s="707"/>
      <c r="N25" s="717"/>
      <c r="O25" s="711"/>
      <c r="P25" s="795"/>
      <c r="Q25" s="795"/>
      <c r="R25" s="710"/>
      <c r="S25" s="711"/>
      <c r="T25" s="721"/>
      <c r="U25" s="722"/>
      <c r="V25" s="723"/>
    </row>
    <row r="26" spans="1:22" ht="15" customHeight="1">
      <c r="A26" s="790"/>
      <c r="B26" s="737"/>
      <c r="C26" s="737"/>
      <c r="D26" s="703"/>
      <c r="E26" s="703"/>
      <c r="F26" s="703"/>
      <c r="G26" s="704"/>
      <c r="H26" s="750"/>
      <c r="I26" s="750"/>
      <c r="J26" s="750"/>
      <c r="K26" s="750"/>
      <c r="L26" s="750"/>
      <c r="M26" s="707"/>
      <c r="N26" s="709"/>
      <c r="O26" s="696"/>
      <c r="P26" s="794"/>
      <c r="Q26" s="794"/>
      <c r="R26" s="712"/>
      <c r="S26" s="696"/>
      <c r="T26" s="700"/>
      <c r="U26" s="701"/>
      <c r="V26" s="702"/>
    </row>
    <row r="27" spans="1:22" ht="15" customHeight="1">
      <c r="A27" s="790"/>
      <c r="B27" s="737"/>
      <c r="C27" s="737"/>
      <c r="D27" s="703" t="s">
        <v>194</v>
      </c>
      <c r="E27" s="703"/>
      <c r="F27" s="703"/>
      <c r="G27" s="704" t="s">
        <v>363</v>
      </c>
      <c r="H27" s="703" t="s">
        <v>236</v>
      </c>
      <c r="I27" s="738"/>
      <c r="J27" s="738"/>
      <c r="K27" s="738"/>
      <c r="L27" s="738"/>
      <c r="M27" s="707" t="s">
        <v>213</v>
      </c>
      <c r="N27" s="708" cm="1">
        <f t="array" ref="N27">_xlfn.IFS(G27="○",1,G27="×",0,G27="○・×",0)</f>
        <v>0</v>
      </c>
      <c r="O27" s="694"/>
      <c r="P27" s="793"/>
      <c r="Q27" s="793"/>
      <c r="R27" s="693">
        <f>SUM(P27:Q28)-N27</f>
        <v>0</v>
      </c>
      <c r="S27" s="694"/>
      <c r="T27" s="697"/>
      <c r="U27" s="698"/>
      <c r="V27" s="699"/>
    </row>
    <row r="28" spans="1:22" ht="15" customHeight="1">
      <c r="A28" s="790"/>
      <c r="B28" s="737"/>
      <c r="C28" s="737"/>
      <c r="D28" s="703"/>
      <c r="E28" s="703"/>
      <c r="F28" s="703"/>
      <c r="G28" s="704"/>
      <c r="H28" s="738"/>
      <c r="I28" s="738"/>
      <c r="J28" s="738"/>
      <c r="K28" s="738"/>
      <c r="L28" s="738"/>
      <c r="M28" s="707"/>
      <c r="N28" s="709"/>
      <c r="O28" s="696"/>
      <c r="P28" s="794"/>
      <c r="Q28" s="794"/>
      <c r="R28" s="695"/>
      <c r="S28" s="696"/>
      <c r="T28" s="700"/>
      <c r="U28" s="701"/>
      <c r="V28" s="702"/>
    </row>
    <row r="29" spans="1:22" ht="15" customHeight="1">
      <c r="A29" s="790"/>
      <c r="B29" s="737"/>
      <c r="C29" s="737"/>
      <c r="D29" s="703" t="s">
        <v>232</v>
      </c>
      <c r="E29" s="703"/>
      <c r="F29" s="703"/>
      <c r="G29" s="704" t="s">
        <v>363</v>
      </c>
      <c r="H29" s="703" t="s">
        <v>237</v>
      </c>
      <c r="I29" s="738"/>
      <c r="J29" s="738"/>
      <c r="K29" s="738"/>
      <c r="L29" s="738"/>
      <c r="M29" s="707" t="s">
        <v>214</v>
      </c>
      <c r="N29" s="708" cm="1">
        <f t="array" ref="N29">_xlfn.IFS(G29="○",1,G29="×",0,G29="○・×",0)</f>
        <v>0</v>
      </c>
      <c r="O29" s="694"/>
      <c r="P29" s="793"/>
      <c r="Q29" s="793"/>
      <c r="R29" s="693">
        <f>SUM(P29:Q30)-N29</f>
        <v>0</v>
      </c>
      <c r="S29" s="694"/>
      <c r="T29" s="697"/>
      <c r="U29" s="698"/>
      <c r="V29" s="699"/>
    </row>
    <row r="30" spans="1:22" ht="15" customHeight="1">
      <c r="A30" s="790"/>
      <c r="B30" s="737"/>
      <c r="C30" s="737"/>
      <c r="D30" s="703"/>
      <c r="E30" s="703"/>
      <c r="F30" s="703"/>
      <c r="G30" s="704"/>
      <c r="H30" s="738"/>
      <c r="I30" s="738"/>
      <c r="J30" s="738"/>
      <c r="K30" s="738"/>
      <c r="L30" s="738"/>
      <c r="M30" s="707"/>
      <c r="N30" s="709"/>
      <c r="O30" s="696"/>
      <c r="P30" s="794"/>
      <c r="Q30" s="794"/>
      <c r="R30" s="695"/>
      <c r="S30" s="696"/>
      <c r="T30" s="700"/>
      <c r="U30" s="701"/>
      <c r="V30" s="702"/>
    </row>
    <row r="31" spans="1:22" ht="15" customHeight="1">
      <c r="A31" s="790"/>
      <c r="B31" s="737"/>
      <c r="C31" s="737"/>
      <c r="D31" s="703" t="s">
        <v>231</v>
      </c>
      <c r="E31" s="703"/>
      <c r="F31" s="703"/>
      <c r="G31" s="704" t="s">
        <v>363</v>
      </c>
      <c r="H31" s="703" t="s">
        <v>238</v>
      </c>
      <c r="I31" s="738"/>
      <c r="J31" s="738"/>
      <c r="K31" s="738"/>
      <c r="L31" s="738"/>
      <c r="M31" s="707" t="s">
        <v>215</v>
      </c>
      <c r="N31" s="708" cm="1">
        <f t="array" ref="N31">_xlfn.IFS(G31="○",1,G31="×",0,G31="○・×",0)</f>
        <v>0</v>
      </c>
      <c r="O31" s="694"/>
      <c r="P31" s="793"/>
      <c r="Q31" s="793"/>
      <c r="R31" s="693">
        <f>SUM(P31:Q33)-N31</f>
        <v>0</v>
      </c>
      <c r="S31" s="694"/>
      <c r="T31" s="697"/>
      <c r="U31" s="698"/>
      <c r="V31" s="699"/>
    </row>
    <row r="32" spans="1:22" ht="15" customHeight="1">
      <c r="A32" s="790"/>
      <c r="B32" s="737"/>
      <c r="C32" s="737"/>
      <c r="D32" s="703"/>
      <c r="E32" s="703"/>
      <c r="F32" s="703"/>
      <c r="G32" s="704"/>
      <c r="H32" s="703"/>
      <c r="I32" s="738"/>
      <c r="J32" s="738"/>
      <c r="K32" s="738"/>
      <c r="L32" s="738"/>
      <c r="M32" s="707"/>
      <c r="N32" s="717"/>
      <c r="O32" s="711"/>
      <c r="P32" s="795"/>
      <c r="Q32" s="795"/>
      <c r="R32" s="710"/>
      <c r="S32" s="711"/>
      <c r="T32" s="721"/>
      <c r="U32" s="722"/>
      <c r="V32" s="723"/>
    </row>
    <row r="33" spans="1:22" ht="15" customHeight="1">
      <c r="A33" s="790"/>
      <c r="B33" s="737"/>
      <c r="C33" s="737"/>
      <c r="D33" s="703"/>
      <c r="E33" s="703"/>
      <c r="F33" s="703"/>
      <c r="G33" s="704"/>
      <c r="H33" s="738"/>
      <c r="I33" s="738"/>
      <c r="J33" s="738"/>
      <c r="K33" s="738"/>
      <c r="L33" s="738"/>
      <c r="M33" s="707"/>
      <c r="N33" s="709"/>
      <c r="O33" s="696"/>
      <c r="P33" s="794"/>
      <c r="Q33" s="794"/>
      <c r="R33" s="712"/>
      <c r="S33" s="696"/>
      <c r="T33" s="700"/>
      <c r="U33" s="701"/>
      <c r="V33" s="702"/>
    </row>
    <row r="34" spans="1:22" ht="15" customHeight="1">
      <c r="A34" s="790"/>
      <c r="B34" s="737"/>
      <c r="C34" s="737"/>
      <c r="D34" s="703" t="s">
        <v>233</v>
      </c>
      <c r="E34" s="703"/>
      <c r="F34" s="703"/>
      <c r="G34" s="704" t="s">
        <v>363</v>
      </c>
      <c r="H34" s="703" t="s">
        <v>239</v>
      </c>
      <c r="I34" s="738"/>
      <c r="J34" s="738"/>
      <c r="K34" s="738"/>
      <c r="L34" s="738"/>
      <c r="M34" s="707" t="s">
        <v>216</v>
      </c>
      <c r="N34" s="708" cm="1">
        <f t="array" ref="N34">_xlfn.IFS(G34="○",1,G34="×",0,G34="○・×",0)</f>
        <v>0</v>
      </c>
      <c r="O34" s="694"/>
      <c r="P34" s="793"/>
      <c r="Q34" s="793"/>
      <c r="R34" s="693">
        <f>SUM(P34:Q36)-N34</f>
        <v>0</v>
      </c>
      <c r="S34" s="694"/>
      <c r="T34" s="697"/>
      <c r="U34" s="698"/>
      <c r="V34" s="699"/>
    </row>
    <row r="35" spans="1:22" ht="15" customHeight="1">
      <c r="A35" s="790"/>
      <c r="B35" s="737"/>
      <c r="C35" s="737"/>
      <c r="D35" s="703"/>
      <c r="E35" s="703"/>
      <c r="F35" s="703"/>
      <c r="G35" s="704"/>
      <c r="H35" s="703"/>
      <c r="I35" s="738"/>
      <c r="J35" s="738"/>
      <c r="K35" s="738"/>
      <c r="L35" s="738"/>
      <c r="M35" s="707"/>
      <c r="N35" s="717"/>
      <c r="O35" s="711"/>
      <c r="P35" s="795"/>
      <c r="Q35" s="795"/>
      <c r="R35" s="710"/>
      <c r="S35" s="711"/>
      <c r="T35" s="721"/>
      <c r="U35" s="722"/>
      <c r="V35" s="723"/>
    </row>
    <row r="36" spans="1:22" ht="15" customHeight="1">
      <c r="A36" s="790"/>
      <c r="B36" s="737"/>
      <c r="C36" s="737"/>
      <c r="D36" s="703"/>
      <c r="E36" s="703"/>
      <c r="F36" s="703"/>
      <c r="G36" s="704"/>
      <c r="H36" s="738"/>
      <c r="I36" s="738"/>
      <c r="J36" s="738"/>
      <c r="K36" s="738"/>
      <c r="L36" s="738"/>
      <c r="M36" s="707"/>
      <c r="N36" s="709"/>
      <c r="O36" s="696"/>
      <c r="P36" s="794"/>
      <c r="Q36" s="794"/>
      <c r="R36" s="712"/>
      <c r="S36" s="696"/>
      <c r="T36" s="700"/>
      <c r="U36" s="701"/>
      <c r="V36" s="702"/>
    </row>
    <row r="37" spans="1:22" ht="15" customHeight="1">
      <c r="A37" s="790"/>
      <c r="B37" s="737"/>
      <c r="C37" s="736" t="s">
        <v>226</v>
      </c>
      <c r="D37" s="703" t="s">
        <v>194</v>
      </c>
      <c r="E37" s="703"/>
      <c r="F37" s="703"/>
      <c r="G37" s="704" t="s">
        <v>363</v>
      </c>
      <c r="H37" s="703" t="s">
        <v>257</v>
      </c>
      <c r="I37" s="738"/>
      <c r="J37" s="738"/>
      <c r="K37" s="738"/>
      <c r="L37" s="738"/>
      <c r="M37" s="707" t="s">
        <v>217</v>
      </c>
      <c r="N37" s="708" cm="1">
        <f t="array" ref="N37">_xlfn.IFS(G37="○",1,G37="×",0,G37="○・×",0)</f>
        <v>0</v>
      </c>
      <c r="O37" s="694"/>
      <c r="P37" s="793"/>
      <c r="Q37" s="793"/>
      <c r="R37" s="693">
        <f>SUM(P37:Q38)-N37</f>
        <v>0</v>
      </c>
      <c r="S37" s="694"/>
      <c r="T37" s="697"/>
      <c r="U37" s="698"/>
      <c r="V37" s="699"/>
    </row>
    <row r="38" spans="1:22" ht="15" customHeight="1">
      <c r="A38" s="790"/>
      <c r="B38" s="737"/>
      <c r="C38" s="737"/>
      <c r="D38" s="703"/>
      <c r="E38" s="703"/>
      <c r="F38" s="703"/>
      <c r="G38" s="704"/>
      <c r="H38" s="738"/>
      <c r="I38" s="738"/>
      <c r="J38" s="738"/>
      <c r="K38" s="738"/>
      <c r="L38" s="738"/>
      <c r="M38" s="707"/>
      <c r="N38" s="709"/>
      <c r="O38" s="696"/>
      <c r="P38" s="794"/>
      <c r="Q38" s="794"/>
      <c r="R38" s="695"/>
      <c r="S38" s="696"/>
      <c r="T38" s="700"/>
      <c r="U38" s="701"/>
      <c r="V38" s="702"/>
    </row>
    <row r="39" spans="1:22" ht="15" customHeight="1">
      <c r="A39" s="790"/>
      <c r="B39" s="737"/>
      <c r="C39" s="737"/>
      <c r="D39" s="703" t="s">
        <v>195</v>
      </c>
      <c r="E39" s="703"/>
      <c r="F39" s="703"/>
      <c r="G39" s="704" t="s">
        <v>363</v>
      </c>
      <c r="H39" s="705" t="s">
        <v>256</v>
      </c>
      <c r="I39" s="706"/>
      <c r="J39" s="706"/>
      <c r="K39" s="706"/>
      <c r="L39" s="706"/>
      <c r="M39" s="707" t="s">
        <v>218</v>
      </c>
      <c r="N39" s="708" cm="1">
        <f t="array" ref="N39">_xlfn.IFS(G39="○",1,G39="×",0,G39="○・×",0)</f>
        <v>0</v>
      </c>
      <c r="O39" s="694"/>
      <c r="P39" s="793"/>
      <c r="Q39" s="793"/>
      <c r="R39" s="693">
        <f>SUM(P39:Q40)-N39</f>
        <v>0</v>
      </c>
      <c r="S39" s="694"/>
      <c r="T39" s="697"/>
      <c r="U39" s="698"/>
      <c r="V39" s="699"/>
    </row>
    <row r="40" spans="1:22" ht="15" customHeight="1">
      <c r="A40" s="790"/>
      <c r="B40" s="737"/>
      <c r="C40" s="737"/>
      <c r="D40" s="703"/>
      <c r="E40" s="703"/>
      <c r="F40" s="703"/>
      <c r="G40" s="704"/>
      <c r="H40" s="706"/>
      <c r="I40" s="706"/>
      <c r="J40" s="706"/>
      <c r="K40" s="706"/>
      <c r="L40" s="706"/>
      <c r="M40" s="707"/>
      <c r="N40" s="709"/>
      <c r="O40" s="696"/>
      <c r="P40" s="794"/>
      <c r="Q40" s="794"/>
      <c r="R40" s="695"/>
      <c r="S40" s="696"/>
      <c r="T40" s="700"/>
      <c r="U40" s="701"/>
      <c r="V40" s="702"/>
    </row>
    <row r="41" spans="1:22" ht="15" customHeight="1">
      <c r="A41" s="790"/>
      <c r="B41" s="737"/>
      <c r="C41" s="737"/>
      <c r="D41" s="703" t="s">
        <v>197</v>
      </c>
      <c r="E41" s="703"/>
      <c r="F41" s="703"/>
      <c r="G41" s="715" t="s">
        <v>375</v>
      </c>
      <c r="H41" s="703" t="s">
        <v>275</v>
      </c>
      <c r="I41" s="716"/>
      <c r="J41" s="716"/>
      <c r="K41" s="716"/>
      <c r="L41" s="716"/>
      <c r="M41" s="707" t="s">
        <v>219</v>
      </c>
      <c r="N41" s="708" cm="1">
        <f t="array" ref="N41">_xlfn.IFS(G41="区分Ａ（配置）",1,G41="区分Ｂ（兼務）",0,G41="区分Ｃ（嘱託）",1,G41="×","0",G41="○・×",0)</f>
        <v>1</v>
      </c>
      <c r="O41" s="694"/>
      <c r="P41" s="793"/>
      <c r="Q41" s="793"/>
      <c r="R41" s="693">
        <f>SUM(P41:Q44)-N41</f>
        <v>-1</v>
      </c>
      <c r="S41" s="694"/>
      <c r="T41" s="720" t="s">
        <v>273</v>
      </c>
      <c r="U41" s="698"/>
      <c r="V41" s="699"/>
    </row>
    <row r="42" spans="1:22" ht="15" customHeight="1">
      <c r="A42" s="790"/>
      <c r="B42" s="737"/>
      <c r="C42" s="737"/>
      <c r="D42" s="703"/>
      <c r="E42" s="703"/>
      <c r="F42" s="703"/>
      <c r="G42" s="715"/>
      <c r="H42" s="703"/>
      <c r="I42" s="716"/>
      <c r="J42" s="716"/>
      <c r="K42" s="716"/>
      <c r="L42" s="716"/>
      <c r="M42" s="707"/>
      <c r="N42" s="717"/>
      <c r="O42" s="711"/>
      <c r="P42" s="795"/>
      <c r="Q42" s="795"/>
      <c r="R42" s="724"/>
      <c r="S42" s="711"/>
      <c r="T42" s="725"/>
      <c r="U42" s="722"/>
      <c r="V42" s="723"/>
    </row>
    <row r="43" spans="1:22" ht="15" customHeight="1">
      <c r="A43" s="790"/>
      <c r="B43" s="737"/>
      <c r="C43" s="737"/>
      <c r="D43" s="703"/>
      <c r="E43" s="703"/>
      <c r="F43" s="703"/>
      <c r="G43" s="715" t="s">
        <v>157</v>
      </c>
      <c r="H43" s="703"/>
      <c r="I43" s="716"/>
      <c r="J43" s="716"/>
      <c r="K43" s="716"/>
      <c r="L43" s="716"/>
      <c r="M43" s="707"/>
      <c r="N43" s="717"/>
      <c r="O43" s="711"/>
      <c r="P43" s="796"/>
      <c r="Q43" s="796"/>
      <c r="R43" s="710"/>
      <c r="S43" s="711"/>
      <c r="T43" s="721"/>
      <c r="U43" s="722"/>
      <c r="V43" s="723"/>
    </row>
    <row r="44" spans="1:22" ht="15" customHeight="1">
      <c r="A44" s="790"/>
      <c r="B44" s="737"/>
      <c r="C44" s="737"/>
      <c r="D44" s="703"/>
      <c r="E44" s="703"/>
      <c r="F44" s="703"/>
      <c r="G44" s="715" t="s">
        <v>157</v>
      </c>
      <c r="H44" s="703"/>
      <c r="I44" s="716"/>
      <c r="J44" s="716"/>
      <c r="K44" s="716"/>
      <c r="L44" s="716"/>
      <c r="M44" s="707"/>
      <c r="N44" s="709"/>
      <c r="O44" s="696"/>
      <c r="P44" s="794"/>
      <c r="Q44" s="794"/>
      <c r="R44" s="712"/>
      <c r="S44" s="696"/>
      <c r="T44" s="700"/>
      <c r="U44" s="701"/>
      <c r="V44" s="702"/>
    </row>
    <row r="45" spans="1:22" ht="15" customHeight="1">
      <c r="A45" s="790"/>
      <c r="B45" s="737"/>
      <c r="C45" s="737"/>
      <c r="D45" s="703" t="s">
        <v>386</v>
      </c>
      <c r="E45" s="703"/>
      <c r="F45" s="703"/>
      <c r="G45" s="726" t="s">
        <v>378</v>
      </c>
      <c r="H45" s="727" t="s">
        <v>276</v>
      </c>
      <c r="I45" s="728"/>
      <c r="J45" s="728"/>
      <c r="K45" s="728"/>
      <c r="L45" s="729"/>
      <c r="M45" s="707" t="s">
        <v>280</v>
      </c>
      <c r="N45" s="708" cm="1">
        <f t="array" ref="N45">_xlfn.IFS(G45="○",1,G45="×",0,G45="○・×",0)</f>
        <v>1</v>
      </c>
      <c r="O45" s="694"/>
      <c r="P45" s="793"/>
      <c r="Q45" s="793"/>
      <c r="R45" s="693">
        <f>SUM(P45:Q47)-N45</f>
        <v>-1</v>
      </c>
      <c r="S45" s="694">
        <f>Q45-O45</f>
        <v>0</v>
      </c>
      <c r="T45" s="720"/>
      <c r="U45" s="698"/>
      <c r="V45" s="699"/>
    </row>
    <row r="46" spans="1:22" ht="15" customHeight="1">
      <c r="A46" s="790"/>
      <c r="B46" s="737"/>
      <c r="C46" s="737"/>
      <c r="D46" s="703"/>
      <c r="E46" s="703"/>
      <c r="F46" s="703"/>
      <c r="G46" s="726"/>
      <c r="H46" s="730"/>
      <c r="I46" s="731"/>
      <c r="J46" s="731"/>
      <c r="K46" s="731"/>
      <c r="L46" s="732"/>
      <c r="M46" s="707"/>
      <c r="N46" s="717"/>
      <c r="O46" s="711"/>
      <c r="P46" s="796"/>
      <c r="Q46" s="796"/>
      <c r="R46" s="710">
        <f>P46-N46</f>
        <v>0</v>
      </c>
      <c r="S46" s="711">
        <f>Q46-O46</f>
        <v>0</v>
      </c>
      <c r="T46" s="721"/>
      <c r="U46" s="722"/>
      <c r="V46" s="723"/>
    </row>
    <row r="47" spans="1:22" ht="15" customHeight="1">
      <c r="A47" s="790"/>
      <c r="B47" s="737"/>
      <c r="C47" s="737"/>
      <c r="D47" s="703"/>
      <c r="E47" s="703"/>
      <c r="F47" s="703"/>
      <c r="G47" s="726"/>
      <c r="H47" s="733"/>
      <c r="I47" s="734"/>
      <c r="J47" s="734"/>
      <c r="K47" s="734"/>
      <c r="L47" s="735"/>
      <c r="M47" s="707"/>
      <c r="N47" s="709"/>
      <c r="O47" s="696"/>
      <c r="P47" s="794"/>
      <c r="Q47" s="794"/>
      <c r="R47" s="712"/>
      <c r="S47" s="696"/>
      <c r="T47" s="700"/>
      <c r="U47" s="701"/>
      <c r="V47" s="702"/>
    </row>
    <row r="48" spans="1:22" ht="15" customHeight="1">
      <c r="A48" s="47" t="s">
        <v>355</v>
      </c>
    </row>
  </sheetData>
  <sheetProtection algorithmName="SHA-512" hashValue="giOfY/t0wXdGcThgcsxg2xw/39kp8jw8offM1Z/Y+8W4Al3Oef7OJv+SCvHOedpwu68LII2dIoaEjblXcE+sIQ==" saltValue="7oWOF0PAjtexkgPdmOWdeQ==" spinCount="100000" sheet="1" objects="1" scenarios="1"/>
  <mergeCells count="171">
    <mergeCell ref="D2:F3"/>
    <mergeCell ref="G2:G3"/>
    <mergeCell ref="H2:L3"/>
    <mergeCell ref="M2:M3"/>
    <mergeCell ref="N2:O2"/>
    <mergeCell ref="P2:Q2"/>
    <mergeCell ref="R2:S2"/>
    <mergeCell ref="T2:V3"/>
    <mergeCell ref="A4:A47"/>
    <mergeCell ref="B4:B47"/>
    <mergeCell ref="C4:C18"/>
    <mergeCell ref="D4:F5"/>
    <mergeCell ref="G4:G5"/>
    <mergeCell ref="H4:L5"/>
    <mergeCell ref="M4:M5"/>
    <mergeCell ref="N4:N5"/>
    <mergeCell ref="O4:O5"/>
    <mergeCell ref="P4:P5"/>
    <mergeCell ref="Q4:Q5"/>
    <mergeCell ref="R4:R5"/>
    <mergeCell ref="S4:S5"/>
    <mergeCell ref="T4:V5"/>
    <mergeCell ref="D6:F9"/>
    <mergeCell ref="G6:G9"/>
    <mergeCell ref="H6:L9"/>
    <mergeCell ref="M6:M9"/>
    <mergeCell ref="N6:N9"/>
    <mergeCell ref="O6:O9"/>
    <mergeCell ref="P6:P9"/>
    <mergeCell ref="Q6:Q9"/>
    <mergeCell ref="R6:R9"/>
    <mergeCell ref="S6:S9"/>
    <mergeCell ref="T6:V9"/>
    <mergeCell ref="D10:F12"/>
    <mergeCell ref="G10:G12"/>
    <mergeCell ref="H10:L12"/>
    <mergeCell ref="M10:M12"/>
    <mergeCell ref="N10:O12"/>
    <mergeCell ref="P10:P12"/>
    <mergeCell ref="Q10:Q12"/>
    <mergeCell ref="R10:S12"/>
    <mergeCell ref="T10:V12"/>
    <mergeCell ref="D13:F14"/>
    <mergeCell ref="G13:G14"/>
    <mergeCell ref="H13:L14"/>
    <mergeCell ref="M13:M14"/>
    <mergeCell ref="N13:O14"/>
    <mergeCell ref="P13:Q14"/>
    <mergeCell ref="R13:S14"/>
    <mergeCell ref="T13:V14"/>
    <mergeCell ref="D15:F16"/>
    <mergeCell ref="G15:G16"/>
    <mergeCell ref="H15:L16"/>
    <mergeCell ref="M15:M16"/>
    <mergeCell ref="N15:O16"/>
    <mergeCell ref="P15:Q16"/>
    <mergeCell ref="R15:S16"/>
    <mergeCell ref="T15:V16"/>
    <mergeCell ref="D17:F18"/>
    <mergeCell ref="G17:G18"/>
    <mergeCell ref="H17:L18"/>
    <mergeCell ref="M17:M18"/>
    <mergeCell ref="N17:O18"/>
    <mergeCell ref="P17:Q18"/>
    <mergeCell ref="R17:S18"/>
    <mergeCell ref="T17:V18"/>
    <mergeCell ref="C19:C36"/>
    <mergeCell ref="D19:F20"/>
    <mergeCell ref="G19:G20"/>
    <mergeCell ref="H19:L20"/>
    <mergeCell ref="M19:M20"/>
    <mergeCell ref="N19:N20"/>
    <mergeCell ref="O19:O20"/>
    <mergeCell ref="P19:P20"/>
    <mergeCell ref="Q19:Q20"/>
    <mergeCell ref="R19:R20"/>
    <mergeCell ref="S19:S20"/>
    <mergeCell ref="T19:V20"/>
    <mergeCell ref="D21:F23"/>
    <mergeCell ref="G21:G23"/>
    <mergeCell ref="H21:L23"/>
    <mergeCell ref="M21:M23"/>
    <mergeCell ref="N21:N23"/>
    <mergeCell ref="O21:O23"/>
    <mergeCell ref="P21:P23"/>
    <mergeCell ref="Q21:Q23"/>
    <mergeCell ref="R21:R23"/>
    <mergeCell ref="S21:S23"/>
    <mergeCell ref="T21:V23"/>
    <mergeCell ref="D24:F26"/>
    <mergeCell ref="G24:G26"/>
    <mergeCell ref="H24:L26"/>
    <mergeCell ref="M24:M26"/>
    <mergeCell ref="N24:O26"/>
    <mergeCell ref="P24:P26"/>
    <mergeCell ref="Q24:Q26"/>
    <mergeCell ref="R24:S26"/>
    <mergeCell ref="T24:V26"/>
    <mergeCell ref="D27:F28"/>
    <mergeCell ref="G27:G28"/>
    <mergeCell ref="H27:L28"/>
    <mergeCell ref="M27:M28"/>
    <mergeCell ref="N27:O28"/>
    <mergeCell ref="P27:P28"/>
    <mergeCell ref="Q27:Q28"/>
    <mergeCell ref="R27:S28"/>
    <mergeCell ref="T27:V28"/>
    <mergeCell ref="D29:F30"/>
    <mergeCell ref="G29:G30"/>
    <mergeCell ref="H29:L30"/>
    <mergeCell ref="M29:M30"/>
    <mergeCell ref="N29:O30"/>
    <mergeCell ref="P29:P30"/>
    <mergeCell ref="Q29:Q30"/>
    <mergeCell ref="R29:S30"/>
    <mergeCell ref="T29:V30"/>
    <mergeCell ref="D31:F33"/>
    <mergeCell ref="G31:G33"/>
    <mergeCell ref="H31:L33"/>
    <mergeCell ref="M31:M33"/>
    <mergeCell ref="N31:O33"/>
    <mergeCell ref="P31:P33"/>
    <mergeCell ref="Q31:Q33"/>
    <mergeCell ref="R31:S33"/>
    <mergeCell ref="T31:V33"/>
    <mergeCell ref="D34:F36"/>
    <mergeCell ref="G34:G36"/>
    <mergeCell ref="H34:L36"/>
    <mergeCell ref="M34:M36"/>
    <mergeCell ref="N34:O36"/>
    <mergeCell ref="P34:P36"/>
    <mergeCell ref="Q34:Q36"/>
    <mergeCell ref="R34:S36"/>
    <mergeCell ref="T34:V36"/>
    <mergeCell ref="P39:P40"/>
    <mergeCell ref="C37:C47"/>
    <mergeCell ref="D37:F38"/>
    <mergeCell ref="G37:G38"/>
    <mergeCell ref="H37:L38"/>
    <mergeCell ref="M37:M38"/>
    <mergeCell ref="N37:O38"/>
    <mergeCell ref="Q41:Q44"/>
    <mergeCell ref="P37:P38"/>
    <mergeCell ref="Q37:Q38"/>
    <mergeCell ref="N45:O47"/>
    <mergeCell ref="P45:P47"/>
    <mergeCell ref="Q45:Q47"/>
    <mergeCell ref="R37:S38"/>
    <mergeCell ref="T37:V38"/>
    <mergeCell ref="D39:F40"/>
    <mergeCell ref="G39:G40"/>
    <mergeCell ref="H39:L40"/>
    <mergeCell ref="M39:M40"/>
    <mergeCell ref="N39:O40"/>
    <mergeCell ref="R45:S47"/>
    <mergeCell ref="Q39:Q40"/>
    <mergeCell ref="R39:S40"/>
    <mergeCell ref="T39:V40"/>
    <mergeCell ref="D41:F44"/>
    <mergeCell ref="G41:G44"/>
    <mergeCell ref="H41:L44"/>
    <mergeCell ref="M41:M44"/>
    <mergeCell ref="N41:O44"/>
    <mergeCell ref="P41:P44"/>
    <mergeCell ref="T45:V47"/>
    <mergeCell ref="R41:S44"/>
    <mergeCell ref="T41:V44"/>
    <mergeCell ref="D45:F47"/>
    <mergeCell ref="G45:G47"/>
    <mergeCell ref="H45:L47"/>
    <mergeCell ref="M45:M47"/>
  </mergeCells>
  <phoneticPr fontId="3"/>
  <conditionalFormatting sqref="R4:S5 R41:R44 R21:S23 R24:R26">
    <cfRule type="cellIs" dxfId="12" priority="25" operator="lessThan">
      <formula>0</formula>
    </cfRule>
    <cfRule type="cellIs" priority="26" operator="equal">
      <formula>-0.5</formula>
    </cfRule>
  </conditionalFormatting>
  <conditionalFormatting sqref="R6:S9">
    <cfRule type="cellIs" dxfId="11" priority="23" operator="lessThan">
      <formula>0</formula>
    </cfRule>
    <cfRule type="cellIs" priority="24" operator="equal">
      <formula>-0.5</formula>
    </cfRule>
  </conditionalFormatting>
  <conditionalFormatting sqref="R19:S20">
    <cfRule type="cellIs" dxfId="10" priority="21" operator="lessThan">
      <formula>0</formula>
    </cfRule>
    <cfRule type="cellIs" priority="22" operator="equal">
      <formula>-0.5</formula>
    </cfRule>
  </conditionalFormatting>
  <conditionalFormatting sqref="R27:R30">
    <cfRule type="cellIs" dxfId="9" priority="19" operator="lessThan">
      <formula>0</formula>
    </cfRule>
    <cfRule type="cellIs" priority="20" operator="equal">
      <formula>-0.5</formula>
    </cfRule>
  </conditionalFormatting>
  <conditionalFormatting sqref="R31:R36">
    <cfRule type="cellIs" dxfId="8" priority="17" operator="lessThan">
      <formula>0</formula>
    </cfRule>
    <cfRule type="cellIs" priority="18" operator="equal">
      <formula>-0.5</formula>
    </cfRule>
  </conditionalFormatting>
  <conditionalFormatting sqref="R45:R47">
    <cfRule type="cellIs" dxfId="7" priority="15" operator="lessThan">
      <formula>0</formula>
    </cfRule>
    <cfRule type="cellIs" priority="16" operator="equal">
      <formula>-0.5</formula>
    </cfRule>
  </conditionalFormatting>
  <conditionalFormatting sqref="R13:S14">
    <cfRule type="cellIs" dxfId="6" priority="13" operator="lessThan">
      <formula>0</formula>
    </cfRule>
    <cfRule type="cellIs" priority="14" operator="equal">
      <formula>-0.5</formula>
    </cfRule>
  </conditionalFormatting>
  <conditionalFormatting sqref="R15:S16">
    <cfRule type="cellIs" dxfId="5" priority="11" operator="lessThan">
      <formula>0</formula>
    </cfRule>
    <cfRule type="cellIs" priority="12" operator="equal">
      <formula>-0.5</formula>
    </cfRule>
  </conditionalFormatting>
  <conditionalFormatting sqref="R10:S11">
    <cfRule type="cellIs" dxfId="4" priority="9" operator="lessThan">
      <formula>0</formula>
    </cfRule>
    <cfRule type="cellIs" priority="10" operator="equal">
      <formula>-0.5</formula>
    </cfRule>
  </conditionalFormatting>
  <conditionalFormatting sqref="R17:S18">
    <cfRule type="cellIs" dxfId="3" priority="7" operator="lessThan">
      <formula>0</formula>
    </cfRule>
    <cfRule type="cellIs" priority="8" operator="equal">
      <formula>-0.5</formula>
    </cfRule>
  </conditionalFormatting>
  <conditionalFormatting sqref="R37:R38">
    <cfRule type="cellIs" dxfId="2" priority="5" operator="lessThan">
      <formula>0</formula>
    </cfRule>
    <cfRule type="cellIs" priority="6" operator="equal">
      <formula>-0.5</formula>
    </cfRule>
  </conditionalFormatting>
  <conditionalFormatting sqref="R39:R40">
    <cfRule type="cellIs" dxfId="1" priority="3" operator="lessThan">
      <formula>0</formula>
    </cfRule>
    <cfRule type="cellIs" priority="4" operator="equal">
      <formula>-0.5</formula>
    </cfRule>
  </conditionalFormatting>
  <conditionalFormatting sqref="S48">
    <cfRule type="cellIs" dxfId="0" priority="1" operator="lessThan">
      <formula>0</formula>
    </cfRule>
    <cfRule type="cellIs" priority="2" operator="equal">
      <formula>-0.5</formula>
    </cfRule>
  </conditionalFormatting>
  <dataValidations count="4">
    <dataValidation type="list" allowBlank="1" showInputMessage="1" showErrorMessage="1" sqref="G41:G44" xr:uid="{B4D2C71D-CBD0-477C-8CB1-2975D12E399D}">
      <formula1>"○・×,区分Ａ（配置）,区分Ｂ（兼務）,区分Ｃ（嘱託）,×"</formula1>
    </dataValidation>
    <dataValidation type="list" allowBlank="1" showInputMessage="1" showErrorMessage="1" sqref="G10:G12" xr:uid="{5EA2B836-9B19-43AD-914B-4538154C7F61}">
      <formula1>"○・×,○,施設長等が兼務,事務業務委託"</formula1>
    </dataValidation>
    <dataValidation type="list" allowBlank="1" showInputMessage="1" showErrorMessage="1" sqref="G6:G9" xr:uid="{66BC409B-B061-49FB-A506-7F97763A7AA7}">
      <formula1>"○・×,○,調理業務委託,外部搬入"</formula1>
    </dataValidation>
    <dataValidation type="list" allowBlank="1" showInputMessage="1" showErrorMessage="1" sqref="G45:G47 G4:G5 G13:G40" xr:uid="{C7E55A73-1F3F-45CA-8A85-B82532C42EE4}">
      <formula1>"○・×,○,×"</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'P3'!Print_Area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2025-05-08T09:21:16Z</dcterms:modified>
</cp:coreProperties>
</file>